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財政課07\Desktop\☆いろいろ☆\"/>
    </mc:Choice>
  </mc:AlternateContent>
  <xr:revisionPtr revIDLastSave="0" documentId="13_ncr:1_{25377F7F-D525-484C-ABAB-E90C848C3995}" xr6:coauthVersionLast="47" xr6:coauthVersionMax="47" xr10:uidLastSave="{00000000-0000-0000-0000-000000000000}"/>
  <bookViews>
    <workbookView xWindow="-120" yWindow="-120" windowWidth="29040" windowHeight="15720" tabRatio="846" firstSheet="1" activeTab="1" xr2:uid="{00000000-000D-0000-FFFF-FFFF00000000}"/>
  </bookViews>
  <sheets>
    <sheet name="起工伺" sheetId="40" state="hidden" r:id="rId1"/>
    <sheet name="閲覧調書" sheetId="68" r:id="rId2"/>
    <sheet name="質＆回" sheetId="16" r:id="rId3"/>
    <sheet name="Sheet1" sheetId="77" r:id="rId4"/>
    <sheet name="指名（案）" sheetId="6" state="hidden" r:id="rId5"/>
    <sheet name="請書" sheetId="15" state="hidden" r:id="rId6"/>
  </sheets>
  <definedNames>
    <definedName name="_xlnm.Print_Area" localSheetId="1">閲覧調書!$A$1:$K$26</definedName>
    <definedName name="_xlnm.Print_Area" localSheetId="4">'指名（案）'!$A$1:$N$31</definedName>
    <definedName name="_xlnm.Print_Area" localSheetId="5">請書!$A$1:$J$33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16" l="1"/>
  <c r="E7" i="68"/>
  <c r="E5" i="68"/>
  <c r="K21" i="40" l="1"/>
  <c r="K8" i="40"/>
  <c r="A12" i="40"/>
  <c r="H12" i="40"/>
  <c r="N12" i="40"/>
  <c r="B16" i="40"/>
  <c r="F16" i="40"/>
  <c r="F17" i="40"/>
  <c r="F18" i="40"/>
  <c r="F20" i="40"/>
  <c r="K20" i="40"/>
  <c r="F21" i="40"/>
  <c r="F23" i="40"/>
  <c r="C26" i="40"/>
  <c r="F4" i="6"/>
  <c r="B5" i="6"/>
  <c r="F5" i="6"/>
  <c r="F7" i="6"/>
  <c r="E4" i="15"/>
  <c r="B7" i="15"/>
  <c r="E7" i="15"/>
  <c r="B9" i="15"/>
  <c r="E9" i="15"/>
  <c r="E10" i="15"/>
  <c r="B12" i="15"/>
  <c r="F12" i="15"/>
  <c r="H14" i="15"/>
  <c r="C16" i="15"/>
  <c r="G23" i="15"/>
  <c r="G25" i="15"/>
  <c r="G26" i="15"/>
  <c r="B7" i="6" l="1"/>
  <c r="F23" i="15"/>
  <c r="B4" i="15"/>
  <c r="K9" i="6"/>
  <c r="C25" i="40"/>
  <c r="B18" i="40"/>
  <c r="C27" i="40"/>
  <c r="F19" i="40" l="1"/>
</calcChain>
</file>

<file path=xl/sharedStrings.xml><?xml version="1.0" encoding="utf-8"?>
<sst xmlns="http://schemas.openxmlformats.org/spreadsheetml/2006/main" count="140" uniqueCount="123">
  <si>
    <t>　</t>
  </si>
  <si>
    <t xml:space="preserve"> </t>
  </si>
  <si>
    <t>番号</t>
  </si>
  <si>
    <t>編纂項目</t>
  </si>
  <si>
    <t>保存期間</t>
  </si>
  <si>
    <t>年</t>
  </si>
  <si>
    <t>完結年月日</t>
  </si>
  <si>
    <t>平成 　年　 月　 日</t>
  </si>
  <si>
    <t>文書番号</t>
  </si>
  <si>
    <t xml:space="preserve">  白財第　　　　　　号</t>
  </si>
  <si>
    <t>文書審査</t>
  </si>
  <si>
    <t>公印</t>
  </si>
  <si>
    <t>決裁</t>
  </si>
  <si>
    <t>平成　　年　　月　　日</t>
  </si>
  <si>
    <t>発信</t>
  </si>
  <si>
    <t>浄書</t>
  </si>
  <si>
    <t>校合</t>
  </si>
  <si>
    <t>市　長</t>
  </si>
  <si>
    <t>助　役</t>
  </si>
  <si>
    <t>収入役</t>
  </si>
  <si>
    <t>部　長</t>
  </si>
  <si>
    <t>課　長</t>
  </si>
  <si>
    <t>課長補佐</t>
  </si>
  <si>
    <t>係　長</t>
  </si>
  <si>
    <t>係</t>
  </si>
  <si>
    <t>合議</t>
  </si>
  <si>
    <t>総務部長</t>
  </si>
  <si>
    <t>発議</t>
  </si>
  <si>
    <t>職氏名</t>
  </si>
  <si>
    <t>起　工　伺</t>
  </si>
  <si>
    <t>　３．施行方法</t>
  </si>
  <si>
    <t>　４．支出科目</t>
  </si>
  <si>
    <t>　５．設 計 額</t>
  </si>
  <si>
    <t>別紙設計書のとおり</t>
  </si>
  <si>
    <t>　６．予 算 額</t>
  </si>
  <si>
    <t>白　　　石　　　市</t>
  </si>
  <si>
    <t>資格承認番号</t>
  </si>
  <si>
    <t>円）</t>
  </si>
  <si>
    <t>指　名　業　者　（案）</t>
  </si>
  <si>
    <t>土 木 部 下 水 道 課</t>
  </si>
  <si>
    <t>土木工事</t>
  </si>
  <si>
    <t>入札or見積の金額を入力</t>
  </si>
  <si>
    <t>No.</t>
  </si>
  <si>
    <t>競争入札参加</t>
  </si>
  <si>
    <t>ページ</t>
  </si>
  <si>
    <t>指　　名　　業　　者　　名</t>
  </si>
  <si>
    <t>工事成績</t>
  </si>
  <si>
    <t>工事施工</t>
  </si>
  <si>
    <t>第　１　回</t>
  </si>
  <si>
    <t>第　２　回</t>
  </si>
  <si>
    <t>第　３　回</t>
  </si>
  <si>
    <t>評定値</t>
  </si>
  <si>
    <t>能力</t>
  </si>
  <si>
    <t>金　　　額</t>
  </si>
  <si>
    <t>㈱エコー設備工業</t>
  </si>
  <si>
    <t>B</t>
  </si>
  <si>
    <t>㈲大野建設</t>
  </si>
  <si>
    <t>岡崎建設</t>
  </si>
  <si>
    <t>日下建設</t>
  </si>
  <si>
    <t>C</t>
  </si>
  <si>
    <t>日下産業㈱</t>
  </si>
  <si>
    <t>㈲佐久間組</t>
  </si>
  <si>
    <t>㈲志村建設</t>
  </si>
  <si>
    <t>㈲高橋組</t>
  </si>
  <si>
    <t>㈲たちばな興業</t>
  </si>
  <si>
    <t>㈲森合建設造園</t>
  </si>
  <si>
    <t>評 定 値</t>
  </si>
  <si>
    <t>判　定</t>
  </si>
  <si>
    <t>優　　良</t>
  </si>
  <si>
    <t>良　　好</t>
  </si>
  <si>
    <t>普　　通</t>
  </si>
  <si>
    <t>やや不良</t>
  </si>
  <si>
    <t>不　　良</t>
  </si>
  <si>
    <t>総合平均点</t>
  </si>
  <si>
    <t>１００～８５</t>
  </si>
  <si>
    <t>８４～７５</t>
  </si>
  <si>
    <t>７４～６０</t>
  </si>
  <si>
    <t>５９～４０</t>
  </si>
  <si>
    <t>３９以下</t>
  </si>
  <si>
    <t>　※評定値は、前年度における受注件数の総合平均点。</t>
  </si>
  <si>
    <t>１．</t>
  </si>
  <si>
    <t>２．</t>
  </si>
  <si>
    <t>まで</t>
  </si>
  <si>
    <t>閲覧に供した図書名</t>
  </si>
  <si>
    <t xml:space="preserve"> （１）現場説明事項          １部</t>
  </si>
  <si>
    <t xml:space="preserve"> （２）仕様書、設計図書等    １部</t>
  </si>
  <si>
    <t>代表者名</t>
  </si>
  <si>
    <t>閲覧者名</t>
  </si>
  <si>
    <t>　　　　印</t>
  </si>
  <si>
    <t>現場説明閲覧に対する質問及び回答書</t>
  </si>
  <si>
    <t>　　　　　　　　　　　　　　　　　　名　称</t>
  </si>
  <si>
    <t>　　　　　　　　　　　　　　　　　　代表者</t>
  </si>
  <si>
    <t>回答者</t>
  </si>
  <si>
    <t>質　問　事　項</t>
  </si>
  <si>
    <t>回　答　事　項</t>
  </si>
  <si>
    <t>円也</t>
  </si>
  <si>
    <t>１.</t>
  </si>
  <si>
    <t>２.</t>
  </si>
  <si>
    <t>３.</t>
  </si>
  <si>
    <t>４.</t>
  </si>
  <si>
    <t>から</t>
  </si>
  <si>
    <t>一　金</t>
  </si>
  <si>
    <t>（うち取引に係る消費税及び地方消費税の額　金</t>
  </si>
  <si>
    <t>　　平成　　年　　月　　日</t>
  </si>
  <si>
    <t>氏 名</t>
  </si>
  <si>
    <t>請　　　　　　書　（案）</t>
  </si>
  <si>
    <t>宮城県白石市長　川　井　貞　一　殿</t>
  </si>
  <si>
    <t>工事名</t>
    <rPh sb="0" eb="3">
      <t>コウジメイ</t>
    </rPh>
    <phoneticPr fontId="14"/>
  </si>
  <si>
    <t>令和　　年　　月　　日　</t>
    <rPh sb="0" eb="2">
      <t>レイワ</t>
    </rPh>
    <phoneticPr fontId="14"/>
  </si>
  <si>
    <t>令和　　　年　　　月　　　日</t>
  </si>
  <si>
    <t>工　事　名</t>
  </si>
  <si>
    <t>工 事 場 所</t>
  </si>
  <si>
    <t>仕様書、設計図書等の貸出しの希望</t>
    <rPh sb="14" eb="16">
      <t>キボウ</t>
    </rPh>
    <phoneticPr fontId="14"/>
  </si>
  <si>
    <t>商号
又は
名称</t>
    <rPh sb="0" eb="2">
      <t>ショウゴウ</t>
    </rPh>
    <rPh sb="3" eb="4">
      <t>マタ</t>
    </rPh>
    <rPh sb="6" eb="8">
      <t>メイショウ</t>
    </rPh>
    <phoneticPr fontId="14"/>
  </si>
  <si>
    <t>現場説明閲覧調書</t>
    <phoneticPr fontId="14"/>
  </si>
  <si>
    <t>３．</t>
    <phoneticPr fontId="14"/>
  </si>
  <si>
    <t>４．</t>
    <phoneticPr fontId="14"/>
  </si>
  <si>
    <t xml:space="preserve">        有      無     （ 返却日 令和    年    月    日　　午前・午後　　 時     分 ）</t>
    <phoneticPr fontId="14"/>
  </si>
  <si>
    <t xml:space="preserve"> 上記のとおり、入札に参加したく閲覧いたしました。</t>
    <phoneticPr fontId="14"/>
  </si>
  <si>
    <t>閲覧をした日</t>
    <phoneticPr fontId="14"/>
  </si>
  <si>
    <t>場所</t>
    <rPh sb="0" eb="2">
      <t>バショ</t>
    </rPh>
    <phoneticPr fontId="14"/>
  </si>
  <si>
    <t>令和７年度　水単請-11　白川津田新田川原地区老朽管更新工事</t>
    <phoneticPr fontId="14"/>
  </si>
  <si>
    <t>白石市白川津田字新田川原　地内　ほか</t>
    <rPh sb="0" eb="3">
      <t>シロイシシ</t>
    </rPh>
    <rPh sb="3" eb="5">
      <t>シラカワ</t>
    </rPh>
    <rPh sb="5" eb="7">
      <t>ツダ</t>
    </rPh>
    <rPh sb="7" eb="8">
      <t>ジ</t>
    </rPh>
    <rPh sb="8" eb="10">
      <t>ニッタ</t>
    </rPh>
    <rPh sb="10" eb="12">
      <t>カワハラ</t>
    </rPh>
    <rPh sb="13" eb="14">
      <t>チ</t>
    </rPh>
    <rPh sb="14" eb="15">
      <t>ナイ</t>
    </rPh>
    <rPh sb="19" eb="21">
      <t>カワハラ</t>
    </rPh>
    <rPh sb="22" eb="23">
      <t>チ</t>
    </rPh>
    <rPh sb="23" eb="24">
      <t>ナイ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</si>
</sst>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411]ge\.m\.d;@"/>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9"/>
      <name val="ＭＳ 明朝"/>
      <family val="1"/>
      <charset val="128"/>
    </font>
    <font>
      <sz val="11"/>
      <name val="ＭＳ 明朝"/>
      <family val="1"/>
      <charset val="128"/>
    </font>
    <font>
      <sz val="11"/>
      <name val="ＪＳＰ明朝"/>
      <family val="1"/>
      <charset val="128"/>
    </font>
    <font>
      <u/>
      <sz val="11"/>
      <name val="ＪＳＰ明朝"/>
      <family val="1"/>
      <charset val="128"/>
    </font>
    <font>
      <sz val="14"/>
      <name val="ＪＳ明朝"/>
      <family val="1"/>
      <charset val="128"/>
    </font>
    <font>
      <sz val="12"/>
      <name val="ＪＳ明朝"/>
      <family val="1"/>
      <charset val="128"/>
    </font>
    <font>
      <sz val="8"/>
      <name val="ＭＳ 明朝"/>
      <family val="1"/>
      <charset val="128"/>
    </font>
    <font>
      <sz val="12"/>
      <name val="ＭＳ 明朝"/>
      <family val="1"/>
      <charset val="128"/>
    </font>
    <font>
      <sz val="14"/>
      <name val="ＭＳ 明朝"/>
      <family val="1"/>
      <charset val="128"/>
    </font>
    <font>
      <sz val="11"/>
      <color indexed="10"/>
      <name val="ＭＳ 明朝"/>
      <family val="1"/>
      <charset val="128"/>
    </font>
    <font>
      <sz val="6"/>
      <name val="ＭＳ Ｐゴシック"/>
      <family val="3"/>
      <charset val="128"/>
    </font>
    <font>
      <sz val="16"/>
      <name val="ＪＳＰ明朝"/>
      <family val="1"/>
      <charset val="128"/>
    </font>
    <font>
      <b/>
      <sz val="14"/>
      <color indexed="10"/>
      <name val="ＪＳＰ明朝"/>
      <family val="1"/>
      <charset val="128"/>
    </font>
    <font>
      <sz val="11"/>
      <name val="ＭＳ Ｐゴシック"/>
      <family val="3"/>
      <charset val="128"/>
    </font>
    <font>
      <sz val="11"/>
      <name val="ＭＳ ゴシック"/>
      <family val="3"/>
      <charset val="128"/>
    </font>
  </fonts>
  <fills count="2">
    <fill>
      <patternFill patternType="none"/>
    </fill>
    <fill>
      <patternFill patternType="gray125"/>
    </fill>
  </fills>
  <borders count="9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10"/>
      </right>
      <top/>
      <bottom/>
      <diagonal/>
    </border>
    <border>
      <left/>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diagonal/>
    </border>
    <border>
      <left/>
      <right/>
      <top style="thin">
        <color indexed="10"/>
      </top>
      <bottom/>
      <diagonal/>
    </border>
    <border>
      <left style="thin">
        <color indexed="10"/>
      </left>
      <right/>
      <top/>
      <bottom/>
      <diagonal/>
    </border>
    <border>
      <left style="thin">
        <color indexed="10"/>
      </left>
      <right/>
      <top/>
      <bottom style="thin">
        <color indexed="10"/>
      </bottom>
      <diagonal/>
    </border>
    <border>
      <left/>
      <right/>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diagonal/>
    </border>
    <border>
      <left/>
      <right style="thin">
        <color indexed="10"/>
      </right>
      <top/>
      <bottom style="thin">
        <color indexed="10"/>
      </bottom>
      <diagonal/>
    </border>
    <border>
      <left/>
      <right style="thin">
        <color indexed="10"/>
      </right>
      <top style="thin">
        <color indexed="10"/>
      </top>
      <bottom style="thin">
        <color indexed="10"/>
      </bottom>
      <diagonal/>
    </border>
    <border>
      <left/>
      <right style="medium">
        <color indexed="10"/>
      </right>
      <top/>
      <bottom/>
      <diagonal/>
    </border>
    <border>
      <left/>
      <right style="medium">
        <color indexed="10"/>
      </right>
      <top style="thin">
        <color indexed="10"/>
      </top>
      <bottom style="thin">
        <color indexed="10"/>
      </bottom>
      <diagonal/>
    </border>
    <border>
      <left/>
      <right style="medium">
        <color indexed="10"/>
      </right>
      <top style="thin">
        <color indexed="10"/>
      </top>
      <bottom/>
      <diagonal/>
    </border>
    <border>
      <left/>
      <right style="medium">
        <color indexed="10"/>
      </right>
      <top/>
      <bottom style="thin">
        <color indexed="10"/>
      </bottom>
      <diagonal/>
    </border>
    <border>
      <left style="medium">
        <color indexed="10"/>
      </left>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style="thin">
        <color indexed="64"/>
      </right>
      <top style="medium">
        <color indexed="64"/>
      </top>
      <bottom style="thin">
        <color indexed="64"/>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medium">
        <color indexed="10"/>
      </top>
      <bottom style="medium">
        <color indexed="1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10"/>
      </left>
      <right/>
      <top style="medium">
        <color indexed="10"/>
      </top>
      <bottom style="thin">
        <color indexed="10"/>
      </bottom>
      <diagonal/>
    </border>
    <border>
      <left/>
      <right/>
      <top style="medium">
        <color indexed="10"/>
      </top>
      <bottom style="thin">
        <color indexed="10"/>
      </bottom>
      <diagonal/>
    </border>
    <border>
      <left/>
      <right style="thin">
        <color indexed="10"/>
      </right>
      <top style="medium">
        <color indexed="10"/>
      </top>
      <bottom style="thin">
        <color indexed="10"/>
      </bottom>
      <diagonal/>
    </border>
    <border>
      <left style="thin">
        <color indexed="10"/>
      </left>
      <right/>
      <top style="medium">
        <color indexed="10"/>
      </top>
      <bottom style="medium">
        <color indexed="10"/>
      </bottom>
      <diagonal/>
    </border>
    <border>
      <left/>
      <right style="thin">
        <color indexed="10"/>
      </right>
      <top style="medium">
        <color indexed="10"/>
      </top>
      <bottom style="medium">
        <color indexed="10"/>
      </bottom>
      <diagonal/>
    </border>
    <border>
      <left/>
      <right/>
      <top style="medium">
        <color indexed="10"/>
      </top>
      <bottom style="medium">
        <color indexed="10"/>
      </bottom>
      <diagonal/>
    </border>
    <border>
      <left style="medium">
        <color indexed="10"/>
      </left>
      <right style="thin">
        <color indexed="10"/>
      </right>
      <top style="medium">
        <color indexed="10"/>
      </top>
      <bottom style="medium">
        <color indexed="10"/>
      </bottom>
      <diagonal/>
    </border>
    <border>
      <left/>
      <right style="medium">
        <color indexed="10"/>
      </right>
      <top style="medium">
        <color indexed="10"/>
      </top>
      <bottom style="thin">
        <color indexed="10"/>
      </bottom>
      <diagonal/>
    </border>
    <border>
      <left style="medium">
        <color indexed="10"/>
      </left>
      <right/>
      <top/>
      <bottom style="thin">
        <color indexed="10"/>
      </bottom>
      <diagonal/>
    </border>
    <border>
      <left style="thin">
        <color indexed="10"/>
      </left>
      <right style="medium">
        <color indexed="10"/>
      </right>
      <top style="thin">
        <color indexed="10"/>
      </top>
      <bottom style="thin">
        <color indexed="10"/>
      </bottom>
      <diagonal/>
    </border>
    <border>
      <left style="thin">
        <color indexed="10"/>
      </left>
      <right style="medium">
        <color indexed="10"/>
      </right>
      <top style="medium">
        <color indexed="10"/>
      </top>
      <bottom style="medium">
        <color indexed="10"/>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thin">
        <color indexed="10"/>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0" fontId="17" fillId="0" borderId="0">
      <alignment vertical="center"/>
    </xf>
    <xf numFmtId="0" fontId="17" fillId="0" borderId="0"/>
    <xf numFmtId="0" fontId="17" fillId="0" borderId="0"/>
    <xf numFmtId="0" fontId="2" fillId="0" borderId="0">
      <alignment vertical="center"/>
    </xf>
    <xf numFmtId="0" fontId="1" fillId="0" borderId="0">
      <alignment vertical="center"/>
    </xf>
  </cellStyleXfs>
  <cellXfs count="224">
    <xf numFmtId="0" fontId="0" fillId="0" borderId="0" xfId="0">
      <alignment vertical="center"/>
    </xf>
    <xf numFmtId="0" fontId="6" fillId="0" borderId="0" xfId="0" applyFont="1">
      <alignment vertical="center"/>
    </xf>
    <xf numFmtId="0" fontId="6" fillId="0" borderId="0" xfId="0" applyFont="1" applyAlignment="1"/>
    <xf numFmtId="0" fontId="7" fillId="0" borderId="0" xfId="0" applyFont="1" applyAlignment="1">
      <alignment horizontal="center"/>
    </xf>
    <xf numFmtId="0" fontId="6" fillId="0" borderId="0" xfId="0" applyFont="1" applyBorder="1">
      <alignment vertical="center"/>
    </xf>
    <xf numFmtId="0" fontId="6" fillId="0" borderId="1" xfId="0" applyFont="1" applyBorder="1">
      <alignment vertical="center"/>
    </xf>
    <xf numFmtId="0" fontId="6" fillId="0" borderId="0" xfId="0" applyFont="1" applyBorder="1" applyAlignment="1">
      <alignment horizontal="center" vertical="center"/>
    </xf>
    <xf numFmtId="0" fontId="6" fillId="0" borderId="2" xfId="0" applyFont="1" applyBorder="1">
      <alignment vertical="center"/>
    </xf>
    <xf numFmtId="0" fontId="6" fillId="0" borderId="3"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5" xfId="0" applyFont="1" applyBorder="1">
      <alignment vertical="center"/>
    </xf>
    <xf numFmtId="0" fontId="5" fillId="0" borderId="6" xfId="0" applyFont="1" applyBorder="1">
      <alignment vertical="center"/>
    </xf>
    <xf numFmtId="0" fontId="5" fillId="0" borderId="1"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11" xfId="0" applyFont="1" applyBorder="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9" fillId="0" borderId="18" xfId="0" applyFont="1" applyBorder="1" applyAlignment="1">
      <alignment horizontal="center" vertical="center"/>
    </xf>
    <xf numFmtId="0" fontId="5" fillId="0" borderId="0" xfId="2" applyFont="1" applyAlignment="1">
      <alignment vertical="center"/>
    </xf>
    <xf numFmtId="0" fontId="10" fillId="0" borderId="0" xfId="2" applyFont="1" applyAlignment="1">
      <alignment vertical="center"/>
    </xf>
    <xf numFmtId="0" fontId="5" fillId="0" borderId="0" xfId="0" applyFont="1" applyAlignment="1">
      <alignment horizontal="distributed" vertical="center"/>
    </xf>
    <xf numFmtId="0" fontId="5" fillId="0" borderId="0" xfId="0" applyFont="1" applyAlignment="1">
      <alignment horizontal="left" vertical="center" indent="1"/>
    </xf>
    <xf numFmtId="0" fontId="6"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177" fontId="9" fillId="0" borderId="18" xfId="0" applyNumberFormat="1" applyFont="1" applyBorder="1" applyAlignment="1">
      <alignment vertical="center"/>
    </xf>
    <xf numFmtId="0" fontId="6" fillId="0" borderId="0" xfId="0" applyFont="1" applyAlignment="1">
      <alignment vertical="center"/>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19" xfId="0" applyFont="1" applyBorder="1" applyAlignment="1">
      <alignment horizontal="distributed" vertical="center" shrinkToFit="1"/>
    </xf>
    <xf numFmtId="0" fontId="6" fillId="0" borderId="20" xfId="0" applyFont="1" applyBorder="1" applyAlignment="1">
      <alignment horizontal="distributed" vertical="center" shrinkToFit="1"/>
    </xf>
    <xf numFmtId="0" fontId="6" fillId="0" borderId="21" xfId="0" applyFont="1" applyBorder="1" applyAlignment="1">
      <alignment horizontal="distributed" vertical="center"/>
    </xf>
    <xf numFmtId="0" fontId="6" fillId="0" borderId="22" xfId="0" applyFont="1" applyBorder="1" applyAlignment="1">
      <alignment horizontal="distributed"/>
    </xf>
    <xf numFmtId="0" fontId="6" fillId="0" borderId="23" xfId="0" applyFont="1" applyBorder="1" applyAlignment="1">
      <alignment horizontal="distributed" vertical="top"/>
    </xf>
    <xf numFmtId="178" fontId="10" fillId="0" borderId="0" xfId="2" applyNumberFormat="1" applyFont="1" applyFill="1" applyBorder="1" applyAlignment="1">
      <alignment horizontal="center" vertical="center"/>
    </xf>
    <xf numFmtId="0" fontId="5" fillId="0" borderId="0" xfId="3" applyFont="1" applyBorder="1" applyAlignment="1">
      <alignment vertical="center"/>
    </xf>
    <xf numFmtId="0" fontId="5" fillId="0" borderId="0" xfId="3" applyFont="1" applyBorder="1" applyAlignment="1">
      <alignment horizontal="center" vertical="center"/>
    </xf>
    <xf numFmtId="0" fontId="5" fillId="0" borderId="0" xfId="3" applyFont="1" applyBorder="1" applyAlignment="1">
      <alignment horizontal="left" vertical="center"/>
    </xf>
    <xf numFmtId="49" fontId="5" fillId="0" borderId="0" xfId="3" applyNumberFormat="1" applyFont="1" applyBorder="1" applyAlignment="1">
      <alignment vertical="center"/>
    </xf>
    <xf numFmtId="0" fontId="5" fillId="0" borderId="0" xfId="3" applyFont="1" applyBorder="1"/>
    <xf numFmtId="0" fontId="17" fillId="0" borderId="0" xfId="3" applyBorder="1" applyAlignment="1"/>
    <xf numFmtId="0" fontId="13" fillId="0" borderId="0" xfId="3" applyFont="1" applyBorder="1" applyAlignment="1">
      <alignment vertical="center"/>
    </xf>
    <xf numFmtId="0" fontId="13" fillId="0" borderId="0" xfId="3" applyFont="1" applyBorder="1"/>
    <xf numFmtId="0" fontId="13" fillId="0" borderId="32" xfId="3" applyFont="1" applyBorder="1" applyAlignment="1">
      <alignment vertical="center"/>
    </xf>
    <xf numFmtId="0" fontId="13" fillId="0" borderId="34" xfId="3" applyFont="1" applyBorder="1" applyAlignment="1">
      <alignment horizontal="center" vertical="center"/>
    </xf>
    <xf numFmtId="0" fontId="13" fillId="0" borderId="37" xfId="3" applyFont="1" applyBorder="1" applyAlignment="1">
      <alignment vertical="center"/>
    </xf>
    <xf numFmtId="0" fontId="13" fillId="0" borderId="38" xfId="3" applyFont="1" applyBorder="1" applyAlignment="1">
      <alignment vertical="center"/>
    </xf>
    <xf numFmtId="0" fontId="13" fillId="0" borderId="39" xfId="3" applyFont="1" applyBorder="1" applyAlignment="1">
      <alignment vertical="center"/>
    </xf>
    <xf numFmtId="0" fontId="13" fillId="0" borderId="42" xfId="3" applyFont="1" applyBorder="1" applyAlignment="1">
      <alignment vertical="center"/>
    </xf>
    <xf numFmtId="0" fontId="13" fillId="0" borderId="44" xfId="3" applyFont="1" applyBorder="1" applyAlignment="1">
      <alignment vertical="center"/>
    </xf>
    <xf numFmtId="0" fontId="13" fillId="0" borderId="47" xfId="3" applyFont="1" applyBorder="1" applyAlignment="1">
      <alignment vertical="center"/>
    </xf>
    <xf numFmtId="0" fontId="5" fillId="0" borderId="48" xfId="3" applyFont="1" applyBorder="1" applyAlignment="1">
      <alignment horizontal="center" vertical="center"/>
    </xf>
    <xf numFmtId="0" fontId="5" fillId="0" borderId="44" xfId="3" applyFont="1" applyBorder="1" applyAlignment="1">
      <alignment horizontal="center" vertical="center"/>
    </xf>
    <xf numFmtId="0" fontId="5" fillId="0" borderId="48" xfId="3" applyFont="1" applyBorder="1" applyAlignment="1">
      <alignment horizontal="left" vertical="center"/>
    </xf>
    <xf numFmtId="0" fontId="5" fillId="0" borderId="44" xfId="3" applyFont="1" applyBorder="1" applyAlignment="1">
      <alignment horizontal="left" vertical="center"/>
    </xf>
    <xf numFmtId="0" fontId="17" fillId="0" borderId="44" xfId="3" applyBorder="1" applyAlignment="1"/>
    <xf numFmtId="0" fontId="5" fillId="0" borderId="48" xfId="3" applyFont="1" applyBorder="1" applyAlignment="1">
      <alignment vertical="center"/>
    </xf>
    <xf numFmtId="0" fontId="5" fillId="0" borderId="44" xfId="3" applyFont="1" applyBorder="1" applyAlignment="1">
      <alignment vertical="center"/>
    </xf>
    <xf numFmtId="0" fontId="5" fillId="0" borderId="49" xfId="3" applyFont="1" applyBorder="1" applyAlignment="1">
      <alignment horizontal="center" vertical="center"/>
    </xf>
    <xf numFmtId="0" fontId="5" fillId="0" borderId="50" xfId="3" applyFont="1" applyBorder="1" applyAlignment="1">
      <alignment vertical="center"/>
    </xf>
    <xf numFmtId="0" fontId="5" fillId="0" borderId="51" xfId="3" applyFont="1" applyBorder="1" applyAlignment="1">
      <alignment vertical="center"/>
    </xf>
    <xf numFmtId="177" fontId="5" fillId="0" borderId="0" xfId="0" applyNumberFormat="1" applyFont="1" applyAlignment="1">
      <alignment vertical="center"/>
    </xf>
    <xf numFmtId="14" fontId="5" fillId="0" borderId="0" xfId="0" applyNumberFormat="1" applyFont="1">
      <alignment vertical="center"/>
    </xf>
    <xf numFmtId="0" fontId="5" fillId="0" borderId="0" xfId="0" applyNumberFormat="1" applyFont="1">
      <alignment vertical="center"/>
    </xf>
    <xf numFmtId="0" fontId="13" fillId="0" borderId="33" xfId="3" applyFont="1" applyBorder="1" applyAlignment="1">
      <alignment horizontal="right" vertical="center"/>
    </xf>
    <xf numFmtId="0" fontId="13" fillId="0" borderId="53" xfId="3" applyFont="1" applyBorder="1" applyAlignment="1">
      <alignment horizontal="center" vertical="center"/>
    </xf>
    <xf numFmtId="0" fontId="13" fillId="0" borderId="54" xfId="3" applyFont="1" applyBorder="1" applyAlignment="1">
      <alignment horizontal="right" vertical="center"/>
    </xf>
    <xf numFmtId="0" fontId="6" fillId="0" borderId="16" xfId="0" applyFont="1" applyBorder="1" applyAlignment="1">
      <alignment vertical="center"/>
    </xf>
    <xf numFmtId="0" fontId="9" fillId="0" borderId="0" xfId="0" applyFont="1" applyAlignment="1">
      <alignment vertical="center"/>
    </xf>
    <xf numFmtId="0" fontId="5" fillId="0" borderId="0" xfId="0" quotePrefix="1" applyFont="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9" fillId="0" borderId="0" xfId="0" quotePrefix="1" applyFont="1" applyAlignment="1">
      <alignment horizontal="right" vertical="center"/>
    </xf>
    <xf numFmtId="0" fontId="9" fillId="0" borderId="0" xfId="0" applyFont="1" applyAlignment="1">
      <alignment horizontal="right" vertical="center"/>
    </xf>
    <xf numFmtId="0" fontId="11" fillId="0" borderId="0" xfId="2" applyFont="1" applyAlignment="1">
      <alignment vertical="center"/>
    </xf>
    <xf numFmtId="0" fontId="9" fillId="0" borderId="3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lignment vertical="center"/>
    </xf>
    <xf numFmtId="0" fontId="5" fillId="0" borderId="0" xfId="0" applyFont="1" applyFill="1" applyBorder="1" applyAlignment="1" applyProtection="1">
      <alignment vertical="center" shrinkToFit="1"/>
      <protection locked="0"/>
    </xf>
    <xf numFmtId="0" fontId="18" fillId="0" borderId="0" xfId="0" applyFont="1">
      <alignment vertical="center"/>
    </xf>
    <xf numFmtId="0" fontId="18" fillId="0" borderId="0" xfId="0" applyFont="1" applyFill="1" applyBorder="1" applyAlignment="1" applyProtection="1">
      <alignment vertical="center" shrinkToFit="1"/>
      <protection locked="0"/>
    </xf>
    <xf numFmtId="0" fontId="13" fillId="0" borderId="67" xfId="3" applyFont="1" applyBorder="1" applyAlignment="1">
      <alignment horizontal="left" vertical="center"/>
    </xf>
    <xf numFmtId="0" fontId="13" fillId="0" borderId="68" xfId="3" applyFont="1" applyBorder="1" applyAlignment="1">
      <alignment horizontal="left" vertical="center"/>
    </xf>
    <xf numFmtId="0" fontId="13" fillId="0" borderId="69" xfId="3" applyFont="1" applyBorder="1" applyAlignment="1">
      <alignment horizontal="left" vertical="center"/>
    </xf>
    <xf numFmtId="0" fontId="13" fillId="0" borderId="70" xfId="3" applyFont="1" applyBorder="1" applyAlignment="1">
      <alignment horizontal="center" vertical="center"/>
    </xf>
    <xf numFmtId="0" fontId="13" fillId="0" borderId="71" xfId="3" applyFont="1" applyBorder="1" applyAlignment="1">
      <alignment horizontal="center" vertical="center"/>
    </xf>
    <xf numFmtId="0" fontId="13" fillId="0" borderId="72" xfId="3" applyFont="1" applyBorder="1" applyAlignment="1">
      <alignment horizontal="center" vertical="center"/>
    </xf>
    <xf numFmtId="0" fontId="13" fillId="0" borderId="67" xfId="3" applyFont="1" applyBorder="1" applyAlignment="1">
      <alignment horizontal="center" vertical="center"/>
    </xf>
    <xf numFmtId="0" fontId="13" fillId="0" borderId="68" xfId="3" applyFont="1" applyBorder="1" applyAlignment="1">
      <alignment horizontal="center" vertical="center"/>
    </xf>
    <xf numFmtId="0" fontId="13" fillId="0" borderId="69" xfId="3" applyFont="1" applyBorder="1" applyAlignment="1">
      <alignment horizontal="center" vertical="center"/>
    </xf>
    <xf numFmtId="0" fontId="13" fillId="0" borderId="73" xfId="3" applyFont="1" applyBorder="1" applyAlignment="1">
      <alignment horizontal="center" vertical="center"/>
    </xf>
    <xf numFmtId="0" fontId="13" fillId="0" borderId="54" xfId="3" applyFont="1" applyBorder="1" applyAlignment="1">
      <alignment horizontal="center" vertical="center"/>
    </xf>
    <xf numFmtId="0" fontId="13" fillId="0" borderId="74" xfId="3" applyFont="1" applyBorder="1" applyAlignment="1">
      <alignment horizontal="center" vertical="center"/>
    </xf>
    <xf numFmtId="0" fontId="13" fillId="0" borderId="40" xfId="3" applyFont="1" applyBorder="1" applyAlignment="1">
      <alignment horizontal="center" vertical="center"/>
    </xf>
    <xf numFmtId="0" fontId="13" fillId="0" borderId="45" xfId="3" applyFont="1" applyBorder="1" applyAlignment="1">
      <alignment horizontal="center" vertical="center"/>
    </xf>
    <xf numFmtId="0" fontId="13" fillId="0" borderId="43" xfId="3" applyFont="1" applyBorder="1" applyAlignment="1">
      <alignment horizontal="center" vertical="center"/>
    </xf>
    <xf numFmtId="0" fontId="13" fillId="0" borderId="35" xfId="3" applyFont="1" applyBorder="1" applyAlignment="1">
      <alignment horizontal="center" vertical="center"/>
    </xf>
    <xf numFmtId="0" fontId="13" fillId="0" borderId="36" xfId="3" applyFont="1" applyBorder="1" applyAlignment="1">
      <alignment horizontal="center" vertical="center"/>
    </xf>
    <xf numFmtId="0" fontId="13" fillId="0" borderId="41" xfId="3" applyFont="1" applyBorder="1" applyAlignment="1">
      <alignment horizontal="center" vertical="center"/>
    </xf>
    <xf numFmtId="0" fontId="13" fillId="0" borderId="37" xfId="3" applyFont="1" applyBorder="1" applyAlignment="1">
      <alignment horizontal="center" vertical="center"/>
    </xf>
    <xf numFmtId="0" fontId="13" fillId="0" borderId="0" xfId="3" applyFont="1" applyBorder="1" applyAlignment="1">
      <alignment horizontal="center" vertical="center"/>
    </xf>
    <xf numFmtId="0" fontId="13" fillId="0" borderId="32" xfId="3" applyFont="1" applyBorder="1" applyAlignment="1">
      <alignment horizontal="center" vertical="center"/>
    </xf>
    <xf numFmtId="0" fontId="13" fillId="0" borderId="38" xfId="3" applyFont="1" applyBorder="1" applyAlignment="1">
      <alignment horizontal="center" vertical="center"/>
    </xf>
    <xf numFmtId="0" fontId="13" fillId="0" borderId="39" xfId="3" applyFont="1" applyBorder="1" applyAlignment="1">
      <alignment horizontal="center" vertical="center"/>
    </xf>
    <xf numFmtId="0" fontId="13" fillId="0" borderId="42" xfId="3" applyFont="1" applyBorder="1" applyAlignment="1">
      <alignment horizontal="center" vertical="center"/>
    </xf>
    <xf numFmtId="0" fontId="13" fillId="0" borderId="46" xfId="3" applyFont="1" applyBorder="1" applyAlignment="1">
      <alignment horizontal="center" vertical="center"/>
    </xf>
    <xf numFmtId="0" fontId="13" fillId="0" borderId="44" xfId="3" applyFont="1" applyBorder="1" applyAlignment="1">
      <alignment horizontal="center" vertical="center"/>
    </xf>
    <xf numFmtId="0" fontId="13" fillId="0" borderId="47" xfId="3" applyFont="1" applyBorder="1" applyAlignment="1">
      <alignment horizontal="center" vertical="center"/>
    </xf>
    <xf numFmtId="0" fontId="13" fillId="0" borderId="34" xfId="3" applyFont="1" applyBorder="1" applyAlignment="1">
      <alignment horizontal="center" vertical="center"/>
    </xf>
    <xf numFmtId="0" fontId="5" fillId="0" borderId="48" xfId="3" applyFont="1" applyBorder="1" applyAlignment="1">
      <alignment horizontal="center" vertical="center"/>
    </xf>
    <xf numFmtId="0" fontId="5" fillId="0" borderId="0" xfId="3" applyFont="1" applyBorder="1" applyAlignment="1">
      <alignment horizontal="center" vertical="center"/>
    </xf>
    <xf numFmtId="0" fontId="5" fillId="0" borderId="44" xfId="3" applyFont="1" applyBorder="1" applyAlignment="1">
      <alignment horizontal="center" vertical="center"/>
    </xf>
    <xf numFmtId="0" fontId="5" fillId="0" borderId="75" xfId="3" applyNumberFormat="1" applyFont="1" applyBorder="1" applyAlignment="1">
      <alignment horizontal="center" vertical="center"/>
    </xf>
    <xf numFmtId="0" fontId="5" fillId="0" borderId="39" xfId="3" applyNumberFormat="1" applyFont="1" applyBorder="1" applyAlignment="1">
      <alignment horizontal="center" vertical="center"/>
    </xf>
    <xf numFmtId="0" fontId="5" fillId="0" borderId="33" xfId="3" applyNumberFormat="1" applyFont="1" applyBorder="1" applyAlignment="1">
      <alignment horizontal="center" vertical="center"/>
    </xf>
    <xf numFmtId="0" fontId="13" fillId="0" borderId="76" xfId="3" applyFont="1" applyBorder="1" applyAlignment="1">
      <alignment horizontal="center" vertical="center"/>
    </xf>
    <xf numFmtId="0" fontId="13" fillId="0" borderId="48" xfId="3" applyFont="1" applyBorder="1" applyAlignment="1">
      <alignment horizontal="center" vertical="center"/>
    </xf>
    <xf numFmtId="0" fontId="13" fillId="0" borderId="75" xfId="3" applyFont="1" applyBorder="1" applyAlignment="1">
      <alignment horizontal="center" vertical="center"/>
    </xf>
    <xf numFmtId="0" fontId="13" fillId="0" borderId="33" xfId="3" applyFont="1" applyBorder="1" applyAlignment="1">
      <alignment horizontal="right" vertical="center"/>
    </xf>
    <xf numFmtId="0" fontId="5" fillId="0" borderId="33" xfId="3" applyFont="1" applyBorder="1" applyAlignment="1">
      <alignment horizontal="center" vertical="center"/>
    </xf>
    <xf numFmtId="0" fontId="5" fillId="0" borderId="45" xfId="3" applyFont="1" applyBorder="1" applyAlignment="1">
      <alignment horizontal="center" vertical="center"/>
    </xf>
    <xf numFmtId="0" fontId="5" fillId="0" borderId="33" xfId="3" applyFont="1" applyBorder="1" applyAlignment="1">
      <alignment horizontal="right" vertical="center"/>
    </xf>
    <xf numFmtId="0" fontId="13" fillId="0" borderId="0" xfId="3" applyFont="1" applyBorder="1" applyAlignment="1">
      <alignment horizontal="center"/>
    </xf>
    <xf numFmtId="0" fontId="13" fillId="0" borderId="77" xfId="3" applyFont="1" applyBorder="1" applyAlignment="1">
      <alignment horizontal="center" vertical="center"/>
    </xf>
    <xf numFmtId="0" fontId="13" fillId="0" borderId="53" xfId="3" applyFont="1" applyBorder="1" applyAlignment="1">
      <alignment horizontal="center" vertical="center"/>
    </xf>
    <xf numFmtId="0" fontId="13" fillId="0" borderId="78" xfId="3" applyFont="1" applyBorder="1" applyAlignment="1">
      <alignment horizontal="center" vertical="center"/>
    </xf>
    <xf numFmtId="0" fontId="13" fillId="0" borderId="79" xfId="3" applyFont="1" applyBorder="1" applyAlignment="1">
      <alignment horizontal="center" vertical="center"/>
    </xf>
    <xf numFmtId="0" fontId="13" fillId="0" borderId="34" xfId="3" applyFont="1" applyBorder="1" applyAlignment="1">
      <alignment horizontal="center" vertical="center" shrinkToFit="1"/>
    </xf>
    <xf numFmtId="0" fontId="8" fillId="0" borderId="0" xfId="0" applyFont="1" applyAlignment="1">
      <alignment horizontal="center" vertical="center"/>
    </xf>
    <xf numFmtId="176" fontId="9" fillId="0" borderId="0" xfId="0" applyNumberFormat="1" applyFont="1" applyAlignment="1">
      <alignment horizontal="center" vertical="center"/>
    </xf>
    <xf numFmtId="0" fontId="9" fillId="0" borderId="57" xfId="0" applyFont="1" applyBorder="1" applyAlignment="1">
      <alignment horizontal="center" vertical="center" wrapText="1"/>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59" xfId="0" applyFont="1" applyBorder="1" applyAlignment="1">
      <alignment horizontal="center" vertical="center"/>
    </xf>
    <xf numFmtId="0" fontId="9" fillId="0" borderId="64" xfId="0" applyFont="1" applyBorder="1" applyAlignment="1">
      <alignment horizontal="center" vertical="center"/>
    </xf>
    <xf numFmtId="0" fontId="9" fillId="0" borderId="31" xfId="0" applyFont="1" applyBorder="1" applyAlignment="1">
      <alignment vertical="center"/>
    </xf>
    <xf numFmtId="0" fontId="9" fillId="0" borderId="55" xfId="0" applyFont="1" applyBorder="1" applyAlignment="1">
      <alignment vertical="center"/>
    </xf>
    <xf numFmtId="0" fontId="9" fillId="0" borderId="56" xfId="0" applyFont="1" applyBorder="1" applyAlignment="1">
      <alignment vertical="center"/>
    </xf>
    <xf numFmtId="0" fontId="9" fillId="0" borderId="9" xfId="0" applyFont="1" applyBorder="1" applyAlignment="1">
      <alignment vertical="center"/>
    </xf>
    <xf numFmtId="0" fontId="9" fillId="0" borderId="4" xfId="0" applyFont="1" applyBorder="1" applyAlignment="1">
      <alignment vertical="center"/>
    </xf>
    <xf numFmtId="0" fontId="5" fillId="0" borderId="14"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15" xfId="0" applyFont="1" applyBorder="1" applyAlignment="1">
      <alignment horizontal="center" vertical="center"/>
    </xf>
    <xf numFmtId="0" fontId="5" fillId="0" borderId="93" xfId="0" applyFont="1" applyBorder="1" applyAlignment="1">
      <alignment horizontal="center" vertical="center"/>
    </xf>
    <xf numFmtId="0" fontId="12" fillId="0" borderId="0" xfId="0" applyFont="1" applyAlignment="1">
      <alignment horizontal="center" vertical="center"/>
    </xf>
    <xf numFmtId="0" fontId="4" fillId="0" borderId="92" xfId="0" applyFont="1" applyBorder="1" applyAlignment="1">
      <alignment vertical="center" wrapText="1"/>
    </xf>
    <xf numFmtId="0" fontId="4" fillId="0" borderId="15" xfId="0" applyFont="1" applyBorder="1" applyAlignment="1">
      <alignment vertical="center" wrapText="1"/>
    </xf>
    <xf numFmtId="0" fontId="5" fillId="0" borderId="0" xfId="0" applyFont="1" applyFill="1" applyBorder="1" applyAlignment="1" applyProtection="1">
      <alignment horizontal="left" vertical="center" shrinkToFit="1"/>
      <protection locked="0"/>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11" xfId="0" applyFont="1" applyBorder="1" applyAlignment="1">
      <alignment horizontal="center" vertical="center"/>
    </xf>
    <xf numFmtId="0" fontId="16" fillId="0" borderId="16" xfId="0" applyFont="1" applyBorder="1" applyAlignment="1">
      <alignment horizontal="center" vertical="center"/>
    </xf>
    <xf numFmtId="0" fontId="16" fillId="0" borderId="27" xfId="0" applyFont="1" applyBorder="1" applyAlignment="1">
      <alignment horizontal="center" vertical="center"/>
    </xf>
    <xf numFmtId="0" fontId="9" fillId="0" borderId="18" xfId="0" applyFont="1" applyBorder="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xf>
    <xf numFmtId="0" fontId="6" fillId="0" borderId="16" xfId="0" applyFont="1" applyBorder="1" applyAlignment="1">
      <alignment vertical="center"/>
    </xf>
    <xf numFmtId="0" fontId="6" fillId="0" borderId="16" xfId="0" applyFont="1" applyBorder="1" applyAlignment="1">
      <alignment horizontal="left" vertical="center"/>
    </xf>
    <xf numFmtId="0" fontId="6" fillId="0" borderId="0" xfId="0" applyFont="1" applyBorder="1" applyAlignment="1">
      <alignment vertical="center"/>
    </xf>
    <xf numFmtId="0" fontId="6" fillId="0" borderId="30" xfId="0" applyFont="1" applyBorder="1" applyAlignment="1">
      <alignment horizontal="center" vertical="center"/>
    </xf>
    <xf numFmtId="0" fontId="6" fillId="0" borderId="66" xfId="0" applyFont="1" applyBorder="1" applyAlignment="1">
      <alignment horizontal="center" vertical="center"/>
    </xf>
    <xf numFmtId="0" fontId="6" fillId="0" borderId="80" xfId="0" applyFont="1" applyBorder="1" applyAlignment="1">
      <alignment horizontal="center" vertical="center"/>
    </xf>
    <xf numFmtId="0" fontId="6" fillId="0" borderId="52" xfId="0" applyFont="1" applyBorder="1" applyAlignment="1">
      <alignment horizontal="center" vertical="center"/>
    </xf>
    <xf numFmtId="0" fontId="6" fillId="0" borderId="29"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84" xfId="0" applyFont="1" applyBorder="1" applyAlignment="1">
      <alignment horizontal="left" vertical="center"/>
    </xf>
    <xf numFmtId="0" fontId="6" fillId="0" borderId="60" xfId="0" applyFont="1" applyBorder="1" applyAlignment="1">
      <alignment horizontal="distributed" shrinkToFit="1"/>
    </xf>
    <xf numFmtId="0" fontId="6" fillId="0" borderId="62" xfId="0" applyFont="1" applyBorder="1" applyAlignment="1">
      <alignment horizontal="distributed" shrinkToFit="1"/>
    </xf>
    <xf numFmtId="0" fontId="6" fillId="0" borderId="85" xfId="0" applyFont="1" applyBorder="1" applyAlignment="1">
      <alignment horizontal="distributed" vertical="top" shrinkToFit="1"/>
    </xf>
    <xf numFmtId="0" fontId="6" fillId="0" borderId="86" xfId="0" applyFont="1" applyBorder="1" applyAlignment="1">
      <alignment horizontal="distributed" vertical="top" shrinkToFit="1"/>
    </xf>
    <xf numFmtId="0" fontId="6" fillId="0" borderId="11" xfId="0" applyFont="1" applyBorder="1" applyAlignment="1">
      <alignment horizontal="center" vertical="center"/>
    </xf>
    <xf numFmtId="0" fontId="6" fillId="0" borderId="27" xfId="0" applyFont="1" applyBorder="1" applyAlignment="1">
      <alignment horizontal="center" vertical="center"/>
    </xf>
    <xf numFmtId="0" fontId="6" fillId="0" borderId="60" xfId="0" applyFont="1" applyBorder="1" applyAlignment="1">
      <alignment horizontal="center" shrinkToFit="1"/>
    </xf>
    <xf numFmtId="0" fontId="6" fillId="0" borderId="62" xfId="0" applyFont="1" applyBorder="1" applyAlignment="1">
      <alignment horizontal="center" shrinkToFit="1"/>
    </xf>
    <xf numFmtId="0" fontId="6" fillId="0" borderId="85" xfId="0" applyFont="1" applyBorder="1" applyAlignment="1">
      <alignment horizontal="center" vertical="top" shrinkToFit="1"/>
    </xf>
    <xf numFmtId="0" fontId="6" fillId="0" borderId="86" xfId="0" applyFont="1" applyBorder="1" applyAlignment="1">
      <alignment horizontal="center" vertical="top" shrinkToFit="1"/>
    </xf>
    <xf numFmtId="0" fontId="6" fillId="0" borderId="60" xfId="0" applyFont="1" applyBorder="1" applyAlignment="1">
      <alignment horizontal="distributed"/>
    </xf>
    <xf numFmtId="0" fontId="6" fillId="0" borderId="62" xfId="0" applyFont="1" applyBorder="1" applyAlignment="1">
      <alignment horizontal="distributed"/>
    </xf>
    <xf numFmtId="0" fontId="6" fillId="0" borderId="85" xfId="0" applyFont="1" applyBorder="1" applyAlignment="1">
      <alignment horizontal="distributed" vertical="top"/>
    </xf>
    <xf numFmtId="0" fontId="6" fillId="0" borderId="86" xfId="0" applyFont="1" applyBorder="1" applyAlignment="1">
      <alignment horizontal="distributed" vertical="top"/>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8" xfId="0" applyFont="1" applyBorder="1" applyAlignment="1">
      <alignment horizontal="left" vertical="center"/>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19" xfId="0" applyFont="1" applyBorder="1" applyAlignment="1">
      <alignment horizontal="left" vertical="center"/>
    </xf>
    <xf numFmtId="0" fontId="6" fillId="0" borderId="0" xfId="0" applyFont="1" applyBorder="1" applyAlignment="1">
      <alignment horizontal="left" vertical="center"/>
    </xf>
    <xf numFmtId="0" fontId="6" fillId="0" borderId="20" xfId="0" applyFont="1" applyBorder="1" applyAlignment="1">
      <alignment horizontal="left"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63"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1" xfId="0" applyFont="1" applyBorder="1" applyAlignment="1">
      <alignment horizontal="left" vertical="center"/>
    </xf>
    <xf numFmtId="0" fontId="6" fillId="0" borderId="65" xfId="0" applyFont="1" applyBorder="1" applyAlignment="1">
      <alignment horizontal="center" vertical="center"/>
    </xf>
    <xf numFmtId="0" fontId="6" fillId="0" borderId="90" xfId="0" applyFont="1" applyBorder="1" applyAlignment="1">
      <alignment horizontal="center" vertical="center"/>
    </xf>
    <xf numFmtId="0" fontId="6" fillId="0" borderId="58" xfId="0" applyFont="1" applyBorder="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77" fontId="12" fillId="0" borderId="0" xfId="0" applyNumberFormat="1" applyFont="1" applyAlignment="1">
      <alignment horizontal="right" vertical="center"/>
    </xf>
    <xf numFmtId="0" fontId="5" fillId="0" borderId="0" xfId="0" applyFont="1" applyAlignment="1">
      <alignment horizontal="center" vertical="center"/>
    </xf>
    <xf numFmtId="0" fontId="5" fillId="0" borderId="0" xfId="0" applyNumberFormat="1" applyFont="1" applyAlignment="1">
      <alignment horizontal="center" vertical="center"/>
    </xf>
    <xf numFmtId="0" fontId="5" fillId="0" borderId="0" xfId="0" applyFont="1" applyAlignment="1">
      <alignment horizontal="distributed" vertical="center"/>
    </xf>
  </cellXfs>
  <cellStyles count="6">
    <cellStyle name="標準" xfId="0" builtinId="0"/>
    <cellStyle name="標準 2" xfId="1" xr:uid="{00000000-0005-0000-0000-000002000000}"/>
    <cellStyle name="標準 3" xfId="4" xr:uid="{00000000-0005-0000-0000-000003000000}"/>
    <cellStyle name="標準 4" xfId="5" xr:uid="{00000000-0005-0000-0000-000004000000}"/>
    <cellStyle name="標準_原議用紙A4（回答）" xfId="2" xr:uid="{00000000-0005-0000-0000-000008000000}"/>
    <cellStyle name="標準_時点修正原義"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U34"/>
  <sheetViews>
    <sheetView workbookViewId="0">
      <selection activeCell="A21" sqref="A21:U21"/>
    </sheetView>
  </sheetViews>
  <sheetFormatPr defaultColWidth="8.875" defaultRowHeight="16.149999999999999" customHeight="1"/>
  <cols>
    <col min="1" max="1" width="2.125" style="47" customWidth="1"/>
    <col min="2" max="2" width="3.25" style="51" customWidth="1"/>
    <col min="3" max="3" width="4.5" style="47" customWidth="1"/>
    <col min="4" max="5" width="5.875" style="47" customWidth="1"/>
    <col min="6" max="6" width="4.5" style="47" customWidth="1"/>
    <col min="7" max="7" width="5.875" style="47" customWidth="1"/>
    <col min="8" max="8" width="4.5" style="47" customWidth="1"/>
    <col min="9" max="9" width="1.5" style="47" customWidth="1"/>
    <col min="10" max="10" width="8.75" style="47" customWidth="1"/>
    <col min="11" max="11" width="1.5" style="47" customWidth="1"/>
    <col min="12" max="12" width="6.75" style="47" customWidth="1"/>
    <col min="13" max="13" width="1.75" style="47" customWidth="1"/>
    <col min="14" max="14" width="7.625" style="47" customWidth="1"/>
    <col min="15" max="15" width="2.125" style="47" customWidth="1"/>
    <col min="16" max="16" width="2.875" style="47" customWidth="1"/>
    <col min="17" max="17" width="3.125" style="47" customWidth="1"/>
    <col min="18" max="18" width="3.5" style="47" customWidth="1"/>
    <col min="19" max="19" width="5" style="47" customWidth="1"/>
    <col min="20" max="21" width="2.5" style="47" customWidth="1"/>
    <col min="22" max="22" width="1.375" style="47" customWidth="1"/>
    <col min="23" max="23" width="2" style="47" customWidth="1"/>
    <col min="24" max="16384" width="8.875" style="47"/>
  </cols>
  <sheetData>
    <row r="1" spans="1:21" s="53" customFormat="1" ht="27.75" customHeight="1">
      <c r="B1" s="54"/>
      <c r="E1" s="102" t="s">
        <v>3</v>
      </c>
      <c r="F1" s="103"/>
      <c r="G1" s="96"/>
      <c r="H1" s="97"/>
      <c r="I1" s="96" t="s">
        <v>4</v>
      </c>
      <c r="J1" s="98"/>
      <c r="K1" s="97"/>
      <c r="L1" s="78" t="s">
        <v>5</v>
      </c>
      <c r="M1" s="103" t="s">
        <v>6</v>
      </c>
      <c r="N1" s="103"/>
      <c r="O1" s="103"/>
      <c r="P1" s="103" t="s">
        <v>7</v>
      </c>
      <c r="Q1" s="103"/>
      <c r="R1" s="103"/>
      <c r="S1" s="103"/>
      <c r="T1" s="103"/>
      <c r="U1" s="135"/>
    </row>
    <row r="2" spans="1:21" s="53" customFormat="1" ht="27.75" customHeight="1">
      <c r="A2" s="137" t="s">
        <v>8</v>
      </c>
      <c r="B2" s="136"/>
      <c r="C2" s="136"/>
      <c r="D2" s="93" t="s">
        <v>9</v>
      </c>
      <c r="E2" s="94"/>
      <c r="F2" s="94"/>
      <c r="G2" s="94"/>
      <c r="H2" s="94"/>
      <c r="I2" s="95"/>
      <c r="J2" s="136" t="s">
        <v>10</v>
      </c>
      <c r="K2" s="136"/>
      <c r="L2" s="99"/>
      <c r="M2" s="100"/>
      <c r="N2" s="100"/>
      <c r="O2" s="100"/>
      <c r="P2" s="100"/>
      <c r="Q2" s="100"/>
      <c r="R2" s="101"/>
      <c r="S2" s="77" t="s">
        <v>11</v>
      </c>
      <c r="T2" s="99"/>
      <c r="U2" s="104"/>
    </row>
    <row r="3" spans="1:21" s="53" customFormat="1" ht="27.75" customHeight="1">
      <c r="A3" s="138" t="s">
        <v>12</v>
      </c>
      <c r="B3" s="120"/>
      <c r="C3" s="120" t="s">
        <v>13</v>
      </c>
      <c r="D3" s="120"/>
      <c r="E3" s="120"/>
      <c r="F3" s="120"/>
      <c r="G3" s="120"/>
      <c r="H3" s="120" t="s">
        <v>14</v>
      </c>
      <c r="I3" s="120"/>
      <c r="J3" s="120" t="s">
        <v>13</v>
      </c>
      <c r="K3" s="120"/>
      <c r="L3" s="120"/>
      <c r="M3" s="120"/>
      <c r="N3" s="120"/>
      <c r="O3" s="120" t="s">
        <v>15</v>
      </c>
      <c r="P3" s="120"/>
      <c r="Q3" s="105"/>
      <c r="R3" s="107"/>
      <c r="S3" s="56" t="s">
        <v>16</v>
      </c>
      <c r="T3" s="105"/>
      <c r="U3" s="106"/>
    </row>
    <row r="4" spans="1:21" s="53" customFormat="1" ht="18.75" customHeight="1">
      <c r="A4" s="138" t="s">
        <v>12</v>
      </c>
      <c r="B4" s="120"/>
      <c r="C4" s="120" t="s">
        <v>17</v>
      </c>
      <c r="D4" s="120"/>
      <c r="E4" s="120" t="s">
        <v>18</v>
      </c>
      <c r="F4" s="120"/>
      <c r="G4" s="139" t="s">
        <v>19</v>
      </c>
      <c r="H4" s="139"/>
      <c r="I4" s="120" t="s">
        <v>20</v>
      </c>
      <c r="J4" s="120"/>
      <c r="K4" s="120" t="s">
        <v>21</v>
      </c>
      <c r="L4" s="120"/>
      <c r="M4" s="120"/>
      <c r="N4" s="120" t="s">
        <v>22</v>
      </c>
      <c r="O4" s="120"/>
      <c r="P4" s="120" t="s">
        <v>23</v>
      </c>
      <c r="Q4" s="120"/>
      <c r="R4" s="120"/>
      <c r="S4" s="120" t="s">
        <v>24</v>
      </c>
      <c r="T4" s="120"/>
      <c r="U4" s="127"/>
    </row>
    <row r="5" spans="1:21" s="53" customFormat="1" ht="18.75" customHeight="1">
      <c r="A5" s="138"/>
      <c r="B5" s="120"/>
      <c r="C5" s="108"/>
      <c r="D5" s="110"/>
      <c r="E5" s="108"/>
      <c r="F5" s="110"/>
      <c r="G5" s="108"/>
      <c r="H5" s="110"/>
      <c r="I5" s="108"/>
      <c r="J5" s="110"/>
      <c r="K5" s="108"/>
      <c r="L5" s="109"/>
      <c r="M5" s="110"/>
      <c r="N5" s="108"/>
      <c r="O5" s="110"/>
      <c r="P5" s="108"/>
      <c r="Q5" s="109"/>
      <c r="R5" s="110"/>
      <c r="S5" s="108"/>
      <c r="T5" s="109"/>
      <c r="U5" s="117"/>
    </row>
    <row r="6" spans="1:21" s="53" customFormat="1" ht="18.75" customHeight="1">
      <c r="A6" s="138"/>
      <c r="B6" s="120"/>
      <c r="C6" s="111"/>
      <c r="D6" s="113"/>
      <c r="E6" s="111"/>
      <c r="F6" s="113"/>
      <c r="G6" s="111"/>
      <c r="H6" s="113"/>
      <c r="I6" s="111"/>
      <c r="J6" s="113"/>
      <c r="K6" s="111"/>
      <c r="L6" s="112"/>
      <c r="M6" s="113"/>
      <c r="N6" s="111"/>
      <c r="O6" s="113"/>
      <c r="P6" s="111"/>
      <c r="Q6" s="112"/>
      <c r="R6" s="113"/>
      <c r="S6" s="111"/>
      <c r="T6" s="112"/>
      <c r="U6" s="118"/>
    </row>
    <row r="7" spans="1:21" s="53" customFormat="1" ht="18.75" customHeight="1">
      <c r="A7" s="138"/>
      <c r="B7" s="120"/>
      <c r="C7" s="114"/>
      <c r="D7" s="116"/>
      <c r="E7" s="114"/>
      <c r="F7" s="116"/>
      <c r="G7" s="114"/>
      <c r="H7" s="116"/>
      <c r="I7" s="114"/>
      <c r="J7" s="116"/>
      <c r="K7" s="114"/>
      <c r="L7" s="115"/>
      <c r="M7" s="116"/>
      <c r="N7" s="114"/>
      <c r="O7" s="116"/>
      <c r="P7" s="114"/>
      <c r="Q7" s="115"/>
      <c r="R7" s="116"/>
      <c r="S7" s="114"/>
      <c r="T7" s="115"/>
      <c r="U7" s="119"/>
    </row>
    <row r="8" spans="1:21" s="53" customFormat="1" ht="18.75" customHeight="1">
      <c r="A8" s="128" t="s">
        <v>25</v>
      </c>
      <c r="B8" s="113"/>
      <c r="C8" s="59"/>
      <c r="D8" s="59"/>
      <c r="E8" s="58"/>
      <c r="F8" s="60"/>
      <c r="G8" s="105"/>
      <c r="H8" s="107"/>
      <c r="I8" s="105" t="s">
        <v>26</v>
      </c>
      <c r="J8" s="107"/>
      <c r="K8" s="115" t="e">
        <f>IF(#REF!&gt;1000000-1,"財政課長","")</f>
        <v>#REF!</v>
      </c>
      <c r="L8" s="115"/>
      <c r="M8" s="115"/>
      <c r="N8" s="114"/>
      <c r="O8" s="116"/>
      <c r="P8" s="59"/>
      <c r="Q8" s="59"/>
      <c r="R8" s="59"/>
      <c r="S8" s="58"/>
      <c r="T8" s="59"/>
      <c r="U8" s="62"/>
    </row>
    <row r="9" spans="1:21" s="53" customFormat="1" ht="18.75" customHeight="1">
      <c r="A9" s="128"/>
      <c r="B9" s="113"/>
      <c r="E9" s="57"/>
      <c r="F9" s="55"/>
      <c r="I9" s="57"/>
      <c r="J9" s="55"/>
      <c r="N9" s="57"/>
      <c r="O9" s="55"/>
      <c r="S9" s="57"/>
      <c r="U9" s="61"/>
    </row>
    <row r="10" spans="1:21" s="53" customFormat="1" ht="18.75" customHeight="1">
      <c r="A10" s="128"/>
      <c r="B10" s="113"/>
      <c r="E10" s="57"/>
      <c r="F10" s="55"/>
      <c r="I10" s="57"/>
      <c r="J10" s="55"/>
      <c r="N10" s="57"/>
      <c r="O10" s="55"/>
      <c r="S10" s="57"/>
      <c r="U10" s="61"/>
    </row>
    <row r="11" spans="1:21" s="53" customFormat="1" ht="18.75" customHeight="1">
      <c r="A11" s="129"/>
      <c r="B11" s="116"/>
      <c r="C11" s="59"/>
      <c r="D11" s="59"/>
      <c r="E11" s="58"/>
      <c r="F11" s="60"/>
      <c r="G11" s="59"/>
      <c r="H11" s="59"/>
      <c r="I11" s="58"/>
      <c r="J11" s="60"/>
      <c r="K11" s="59"/>
      <c r="L11" s="59"/>
      <c r="M11" s="59"/>
      <c r="N11" s="58"/>
      <c r="O11" s="60"/>
      <c r="P11" s="59"/>
      <c r="Q11" s="59"/>
      <c r="R11" s="59"/>
      <c r="S11" s="58"/>
      <c r="T11" s="59"/>
      <c r="U11" s="62"/>
    </row>
    <row r="12" spans="1:21" ht="27" customHeight="1">
      <c r="A12" s="124" t="e">
        <f>#REF!&amp;#REF!&amp;#REF!</f>
        <v>#REF!</v>
      </c>
      <c r="B12" s="125"/>
      <c r="C12" s="126"/>
      <c r="D12" s="126"/>
      <c r="E12" s="126"/>
      <c r="F12" s="126"/>
      <c r="G12" s="76" t="s">
        <v>27</v>
      </c>
      <c r="H12" s="133" t="e">
        <f>#REF!</f>
        <v>#REF!</v>
      </c>
      <c r="I12" s="133"/>
      <c r="J12" s="133"/>
      <c r="K12" s="133"/>
      <c r="L12" s="130" t="s">
        <v>28</v>
      </c>
      <c r="M12" s="130"/>
      <c r="N12" s="131" t="e">
        <f>#REF!</f>
        <v>#REF!</v>
      </c>
      <c r="O12" s="131"/>
      <c r="P12" s="131"/>
      <c r="Q12" s="131"/>
      <c r="R12" s="131"/>
      <c r="S12" s="131"/>
      <c r="T12" s="131"/>
      <c r="U12" s="132"/>
    </row>
    <row r="13" spans="1:21" ht="26.25" customHeight="1">
      <c r="A13" s="63"/>
      <c r="B13" s="48"/>
      <c r="C13" s="48"/>
      <c r="D13" s="48"/>
      <c r="E13" s="48"/>
      <c r="F13" s="48"/>
      <c r="G13" s="48"/>
      <c r="H13" s="48"/>
      <c r="I13" s="48"/>
      <c r="J13" s="48"/>
      <c r="K13" s="48"/>
      <c r="L13" s="48"/>
      <c r="M13" s="48"/>
      <c r="N13" s="48"/>
      <c r="O13" s="48"/>
      <c r="P13" s="48"/>
      <c r="Q13" s="48"/>
      <c r="R13" s="48"/>
      <c r="S13" s="48"/>
      <c r="T13" s="48"/>
      <c r="U13" s="64"/>
    </row>
    <row r="14" spans="1:21" ht="26.25" customHeight="1">
      <c r="A14" s="121" t="s">
        <v>29</v>
      </c>
      <c r="B14" s="122"/>
      <c r="C14" s="122"/>
      <c r="D14" s="122"/>
      <c r="E14" s="122"/>
      <c r="F14" s="122"/>
      <c r="G14" s="122"/>
      <c r="H14" s="122"/>
      <c r="I14" s="122"/>
      <c r="J14" s="122"/>
      <c r="K14" s="122"/>
      <c r="L14" s="122"/>
      <c r="M14" s="122"/>
      <c r="N14" s="122"/>
      <c r="O14" s="122"/>
      <c r="P14" s="122"/>
      <c r="Q14" s="122"/>
      <c r="R14" s="122"/>
      <c r="S14" s="122"/>
      <c r="T14" s="122"/>
      <c r="U14" s="123"/>
    </row>
    <row r="15" spans="1:21" ht="26.25" customHeight="1">
      <c r="A15" s="63"/>
      <c r="B15" s="48"/>
      <c r="C15" s="48"/>
      <c r="D15" s="48"/>
      <c r="E15" s="48"/>
      <c r="F15" s="49"/>
      <c r="G15" s="48"/>
      <c r="H15" s="48"/>
      <c r="I15" s="48"/>
      <c r="J15" s="48"/>
      <c r="K15" s="49"/>
      <c r="L15" s="49"/>
      <c r="M15" s="49"/>
      <c r="N15" s="49"/>
      <c r="O15" s="49"/>
      <c r="P15" s="49"/>
      <c r="Q15" s="49"/>
      <c r="R15" s="49"/>
      <c r="S15" s="48"/>
      <c r="T15" s="48"/>
      <c r="U15" s="64"/>
    </row>
    <row r="16" spans="1:21" ht="26.25" customHeight="1">
      <c r="A16" s="63"/>
      <c r="B16" s="49" t="e">
        <f>IF(#REF!=1,"　１．工 事 名","　１．業 務 名")</f>
        <v>#REF!</v>
      </c>
      <c r="C16" s="48"/>
      <c r="D16" s="48"/>
      <c r="E16" s="48"/>
      <c r="F16" s="49" t="e">
        <f>IF(ISBLANK(#REF!),"",#REF!)</f>
        <v>#REF!</v>
      </c>
      <c r="G16" s="48"/>
      <c r="H16" s="48"/>
      <c r="I16" s="48"/>
      <c r="J16" s="48"/>
      <c r="K16" s="49"/>
      <c r="L16" s="49"/>
      <c r="M16" s="49"/>
      <c r="N16" s="49"/>
      <c r="O16" s="49"/>
      <c r="P16" s="49"/>
      <c r="Q16" s="49"/>
      <c r="R16" s="49"/>
      <c r="S16" s="48"/>
      <c r="T16" s="48"/>
      <c r="U16" s="64"/>
    </row>
    <row r="17" spans="1:21" ht="26.25" customHeight="1">
      <c r="A17" s="65"/>
      <c r="B17" s="49"/>
      <c r="C17" s="49"/>
      <c r="D17" s="49"/>
      <c r="E17" s="48"/>
      <c r="F17" s="49" t="e">
        <f>IF(ISBLANK(#REF!),"",#REF!)</f>
        <v>#REF!</v>
      </c>
      <c r="G17" s="48"/>
      <c r="H17" s="48"/>
      <c r="I17" s="48"/>
      <c r="J17" s="48"/>
      <c r="K17" s="49"/>
      <c r="L17" s="49"/>
      <c r="M17" s="49"/>
      <c r="N17" s="49"/>
      <c r="O17" s="49"/>
      <c r="P17" s="49"/>
      <c r="Q17" s="49"/>
      <c r="R17" s="49"/>
      <c r="S17" s="48"/>
      <c r="T17" s="48"/>
      <c r="U17" s="66"/>
    </row>
    <row r="18" spans="1:21" ht="26.25" customHeight="1">
      <c r="A18" s="65"/>
      <c r="B18" s="49" t="e">
        <f>IF(#REF!=1,"　２．工事場所","　２．業務場所")</f>
        <v>#REF!</v>
      </c>
      <c r="C18" s="49"/>
      <c r="D18" s="49"/>
      <c r="E18" s="48"/>
      <c r="F18" s="49" t="e">
        <f>IF(ISBLANK(#REF!),"",#REF!)</f>
        <v>#REF!</v>
      </c>
      <c r="G18" s="48"/>
      <c r="H18" s="48"/>
      <c r="I18" s="48"/>
      <c r="J18" s="48"/>
      <c r="K18" s="49"/>
      <c r="L18" s="49"/>
      <c r="M18" s="49"/>
      <c r="N18" s="49"/>
      <c r="O18" s="49"/>
      <c r="P18" s="49"/>
      <c r="Q18" s="49"/>
      <c r="R18" s="49"/>
      <c r="S18" s="48"/>
      <c r="T18" s="48"/>
      <c r="U18" s="66"/>
    </row>
    <row r="19" spans="1:21" ht="26.25" customHeight="1">
      <c r="A19" s="65"/>
      <c r="B19" s="49" t="s">
        <v>30</v>
      </c>
      <c r="C19" s="49"/>
      <c r="D19" s="49"/>
      <c r="E19" s="48"/>
      <c r="F19" s="49" t="e">
        <f>IF(#REF!=1,"請　負","委　託")&amp;IF(#REF!=1,"（指名競争入札）","（見積合わせ）")</f>
        <v>#REF!</v>
      </c>
      <c r="G19" s="48"/>
      <c r="H19" s="48"/>
      <c r="I19" s="48"/>
      <c r="J19" s="48"/>
      <c r="K19" s="49"/>
      <c r="L19" s="49"/>
      <c r="M19" s="49"/>
      <c r="N19" s="49"/>
      <c r="O19" s="49"/>
      <c r="P19" s="49"/>
      <c r="Q19" s="49"/>
      <c r="R19" s="49"/>
      <c r="S19" s="48"/>
      <c r="T19" s="48"/>
      <c r="U19" s="66"/>
    </row>
    <row r="20" spans="1:21" ht="26.25" customHeight="1">
      <c r="A20" s="65"/>
      <c r="B20" s="49" t="s">
        <v>31</v>
      </c>
      <c r="C20" s="49"/>
      <c r="D20" s="49"/>
      <c r="E20" s="48"/>
      <c r="F20" s="49" t="e">
        <f>#REF!</f>
        <v>#REF!</v>
      </c>
      <c r="G20" s="48"/>
      <c r="H20" s="48"/>
      <c r="I20" s="48"/>
      <c r="J20" s="48"/>
      <c r="K20" s="49" t="e">
        <f>#REF!</f>
        <v>#REF!</v>
      </c>
      <c r="L20" s="49"/>
      <c r="M20" s="49"/>
      <c r="N20" s="49"/>
      <c r="O20" s="49"/>
      <c r="P20" s="49"/>
      <c r="Q20" s="49"/>
      <c r="R20" s="49"/>
      <c r="S20" s="48"/>
      <c r="T20" s="48"/>
      <c r="U20" s="66"/>
    </row>
    <row r="21" spans="1:21" ht="26.25" customHeight="1">
      <c r="A21" s="65"/>
      <c r="B21" s="49"/>
      <c r="C21" s="49"/>
      <c r="D21" s="49"/>
      <c r="E21" s="48"/>
      <c r="F21" s="49" t="e">
        <f>#REF!</f>
        <v>#REF!</v>
      </c>
      <c r="G21" s="48"/>
      <c r="H21" s="48"/>
      <c r="I21" s="48"/>
      <c r="J21" s="48"/>
      <c r="K21" s="49" t="e">
        <f>#REF!</f>
        <v>#REF!</v>
      </c>
      <c r="L21" s="49"/>
      <c r="M21" s="49"/>
      <c r="N21" s="49"/>
      <c r="O21" s="49"/>
      <c r="P21" s="49"/>
      <c r="Q21" s="49"/>
      <c r="R21" s="49"/>
      <c r="S21" s="48"/>
      <c r="T21" s="48"/>
      <c r="U21" s="66"/>
    </row>
    <row r="22" spans="1:21" ht="26.25" customHeight="1">
      <c r="A22" s="65"/>
      <c r="B22" s="49" t="s">
        <v>32</v>
      </c>
      <c r="C22" s="49"/>
      <c r="D22" s="49"/>
      <c r="E22" s="48"/>
      <c r="F22" s="49" t="s">
        <v>33</v>
      </c>
      <c r="G22" s="48"/>
      <c r="H22" s="48"/>
      <c r="I22" s="48"/>
      <c r="J22" s="48"/>
      <c r="K22" s="49"/>
      <c r="L22" s="49"/>
      <c r="M22" s="49"/>
      <c r="N22" s="49"/>
      <c r="O22" s="49"/>
      <c r="P22" s="49"/>
      <c r="Q22" s="49"/>
      <c r="R22" s="49"/>
      <c r="S22" s="48"/>
      <c r="T22" s="48"/>
      <c r="U22" s="66"/>
    </row>
    <row r="23" spans="1:21" ht="26.25" customHeight="1">
      <c r="A23" s="65"/>
      <c r="B23" s="49" t="s">
        <v>34</v>
      </c>
      <c r="C23" s="49"/>
      <c r="D23" s="49"/>
      <c r="E23" s="48"/>
      <c r="F23" s="49" t="e">
        <f>#REF!&amp;"千円"</f>
        <v>#REF!</v>
      </c>
      <c r="G23" s="48"/>
      <c r="H23" s="48"/>
      <c r="I23" s="48"/>
      <c r="J23" s="48"/>
      <c r="K23" s="49"/>
      <c r="L23" s="49"/>
      <c r="M23" s="49"/>
      <c r="N23" s="49"/>
      <c r="O23" s="49"/>
      <c r="P23" s="49"/>
      <c r="Q23" s="49"/>
      <c r="R23" s="49"/>
      <c r="S23" s="48"/>
      <c r="T23" s="48"/>
      <c r="U23" s="66"/>
    </row>
    <row r="24" spans="1:21" ht="26.25" customHeight="1">
      <c r="A24" s="65"/>
      <c r="B24" s="49"/>
      <c r="C24" s="49"/>
      <c r="D24" s="49"/>
      <c r="E24" s="48"/>
      <c r="F24" s="48"/>
      <c r="G24" s="48"/>
      <c r="H24" s="48"/>
      <c r="I24" s="48"/>
      <c r="J24" s="48"/>
      <c r="K24" s="49"/>
      <c r="L24" s="49"/>
      <c r="M24" s="49"/>
      <c r="N24" s="49"/>
      <c r="O24" s="49"/>
      <c r="P24" s="49"/>
      <c r="Q24" s="49"/>
      <c r="R24" s="49"/>
      <c r="S24" s="48"/>
      <c r="T24" s="48"/>
      <c r="U24" s="66"/>
    </row>
    <row r="25" spans="1:21" ht="26.25" customHeight="1">
      <c r="A25" s="65"/>
      <c r="B25" s="49"/>
      <c r="C25" s="49" t="e">
        <f>"　上記"&amp;IF(#REF!=1,"工事","業務")&amp;"を別紙設計図書により"&amp;IF(#REF!=1,"施工","施行")&amp;"いたしたくお伺いいたします。"</f>
        <v>#REF!</v>
      </c>
      <c r="D25" s="49"/>
      <c r="E25" s="48"/>
      <c r="F25" s="48"/>
      <c r="G25" s="48"/>
      <c r="H25" s="48"/>
      <c r="I25" s="48"/>
      <c r="J25" s="48"/>
      <c r="K25" s="49"/>
      <c r="L25" s="49"/>
      <c r="M25" s="49"/>
      <c r="N25" s="49"/>
      <c r="O25" s="49"/>
      <c r="P25" s="49"/>
      <c r="Q25" s="49"/>
      <c r="R25" s="49"/>
      <c r="S25" s="48"/>
      <c r="T25" s="48"/>
      <c r="U25" s="66"/>
    </row>
    <row r="26" spans="1:21" ht="26.25" customHeight="1">
      <c r="A26" s="65"/>
      <c r="B26" s="49"/>
      <c r="C26" s="49" t="e">
        <f>IF(#REF!=1,"　なお、ご決裁の上は白石市工事請負業者指名委員会委員長にあて指名依頼書を、",IF(#REF!=2,"　なお、ご決裁の上は白石市工事請負業者指名委員会委員長にあて指名依頼書を","　なお、ご決裁の上は白石市建設工事執行規則に基づき別添の指名業者（案）に"))</f>
        <v>#REF!</v>
      </c>
      <c r="D26" s="49"/>
      <c r="E26" s="48"/>
      <c r="F26" s="48"/>
      <c r="G26" s="48"/>
      <c r="H26" s="48"/>
      <c r="I26" s="48"/>
      <c r="J26" s="48"/>
      <c r="K26" s="48"/>
      <c r="L26" s="48"/>
      <c r="M26" s="48"/>
      <c r="N26" s="48"/>
      <c r="O26" s="48"/>
      <c r="P26" s="48"/>
      <c r="Q26" s="48"/>
      <c r="R26" s="48"/>
      <c r="S26" s="48"/>
      <c r="T26" s="48"/>
      <c r="U26" s="66"/>
    </row>
    <row r="27" spans="1:21" ht="26.25" customHeight="1">
      <c r="A27" s="65"/>
      <c r="B27" s="49"/>
      <c r="C27" s="49" t="e">
        <f>IF(#REF!=1,"財政課長にあて入札執行依頼書を送付いたしたく、併せてお伺いいたします。",IF(#REF!=2,"送付いたしたく、併せてお伺いいたします。","通知し"&amp;IF(#REF!=1,"入札","見積合わせ")&amp;"に付したく、併せてお伺いいたします。"))</f>
        <v>#REF!</v>
      </c>
      <c r="D27" s="49"/>
      <c r="E27" s="48"/>
      <c r="F27" s="48"/>
      <c r="G27" s="48"/>
      <c r="H27" s="48"/>
      <c r="I27" s="48"/>
      <c r="J27" s="48"/>
      <c r="K27" s="48"/>
      <c r="L27" s="48"/>
      <c r="M27" s="48"/>
      <c r="N27" s="48"/>
      <c r="O27" s="48"/>
      <c r="P27" s="48"/>
      <c r="Q27" s="48"/>
      <c r="R27" s="48"/>
      <c r="S27" s="48"/>
      <c r="T27" s="48"/>
      <c r="U27" s="66"/>
    </row>
    <row r="28" spans="1:21" ht="26.25" customHeight="1">
      <c r="A28" s="65"/>
      <c r="B28" s="47"/>
      <c r="S28" s="52"/>
      <c r="T28" s="48"/>
      <c r="U28" s="66"/>
    </row>
    <row r="29" spans="1:21" ht="26.25" customHeight="1">
      <c r="A29" s="63"/>
      <c r="B29" s="47"/>
      <c r="T29" s="52"/>
      <c r="U29" s="67"/>
    </row>
    <row r="30" spans="1:21" ht="26.25" customHeight="1">
      <c r="A30" s="63"/>
      <c r="B30" s="47"/>
      <c r="T30" s="52"/>
      <c r="U30" s="67"/>
    </row>
    <row r="31" spans="1:21" ht="21.75" customHeight="1">
      <c r="A31" s="68"/>
      <c r="B31" s="47"/>
      <c r="C31" s="49"/>
      <c r="D31" s="50"/>
      <c r="E31" s="48"/>
      <c r="F31" s="48"/>
      <c r="G31" s="48"/>
      <c r="H31" s="48"/>
      <c r="U31" s="69"/>
    </row>
    <row r="32" spans="1:21" ht="20.25" customHeight="1">
      <c r="A32" s="68"/>
      <c r="B32" s="47"/>
      <c r="C32" s="49"/>
      <c r="D32" s="50"/>
      <c r="E32" s="48"/>
      <c r="F32" s="48"/>
      <c r="G32" s="48"/>
      <c r="H32" s="48"/>
      <c r="U32" s="69"/>
    </row>
    <row r="33" spans="1:21" ht="23.25" customHeight="1">
      <c r="A33" s="70"/>
      <c r="B33" s="71"/>
      <c r="C33" s="71"/>
      <c r="D33" s="71"/>
      <c r="E33" s="71"/>
      <c r="F33" s="71"/>
      <c r="G33" s="71"/>
      <c r="H33" s="71"/>
      <c r="I33" s="71"/>
      <c r="J33" s="71"/>
      <c r="K33" s="71"/>
      <c r="L33" s="71"/>
      <c r="M33" s="71"/>
      <c r="N33" s="71"/>
      <c r="O33" s="71"/>
      <c r="P33" s="71"/>
      <c r="Q33" s="71"/>
      <c r="R33" s="71"/>
      <c r="S33" s="71"/>
      <c r="T33" s="71"/>
      <c r="U33" s="72"/>
    </row>
    <row r="34" spans="1:21" ht="16.149999999999999" customHeight="1">
      <c r="A34" s="134" t="s">
        <v>35</v>
      </c>
      <c r="B34" s="134"/>
      <c r="C34" s="134"/>
      <c r="D34" s="134"/>
      <c r="E34" s="134"/>
      <c r="F34" s="134"/>
      <c r="G34" s="134"/>
      <c r="H34" s="134"/>
      <c r="I34" s="134"/>
      <c r="J34" s="134"/>
      <c r="K34" s="134"/>
      <c r="L34" s="134"/>
      <c r="M34" s="134"/>
      <c r="N34" s="134"/>
      <c r="O34" s="134"/>
      <c r="P34" s="134"/>
      <c r="Q34" s="134"/>
      <c r="R34" s="134"/>
      <c r="S34" s="134"/>
      <c r="T34" s="134"/>
      <c r="U34" s="134"/>
    </row>
  </sheetData>
  <mergeCells count="45">
    <mergeCell ref="A34:U34"/>
    <mergeCell ref="P1:U1"/>
    <mergeCell ref="O3:P3"/>
    <mergeCell ref="J2:K2"/>
    <mergeCell ref="A2:C2"/>
    <mergeCell ref="M1:O1"/>
    <mergeCell ref="H3:I3"/>
    <mergeCell ref="A4:B7"/>
    <mergeCell ref="C4:D4"/>
    <mergeCell ref="A3:B3"/>
    <mergeCell ref="C3:G3"/>
    <mergeCell ref="K4:M4"/>
    <mergeCell ref="N4:O4"/>
    <mergeCell ref="G4:H4"/>
    <mergeCell ref="I4:J4"/>
    <mergeCell ref="E4:F4"/>
    <mergeCell ref="A14:U14"/>
    <mergeCell ref="A12:F12"/>
    <mergeCell ref="P4:R4"/>
    <mergeCell ref="S4:U4"/>
    <mergeCell ref="A8:B11"/>
    <mergeCell ref="K8:M8"/>
    <mergeCell ref="N8:O8"/>
    <mergeCell ref="I8:J8"/>
    <mergeCell ref="L12:M12"/>
    <mergeCell ref="N12:U12"/>
    <mergeCell ref="H12:K12"/>
    <mergeCell ref="C5:D7"/>
    <mergeCell ref="E5:F7"/>
    <mergeCell ref="G5:H7"/>
    <mergeCell ref="I5:J7"/>
    <mergeCell ref="G8:H8"/>
    <mergeCell ref="T2:U2"/>
    <mergeCell ref="T3:U3"/>
    <mergeCell ref="Q3:R3"/>
    <mergeCell ref="K5:M7"/>
    <mergeCell ref="N5:O7"/>
    <mergeCell ref="P5:R7"/>
    <mergeCell ref="S5:U7"/>
    <mergeCell ref="J3:N3"/>
    <mergeCell ref="D2:I2"/>
    <mergeCell ref="G1:H1"/>
    <mergeCell ref="I1:K1"/>
    <mergeCell ref="L2:R2"/>
    <mergeCell ref="E1:F1"/>
  </mergeCells>
  <phoneticPr fontId="14"/>
  <printOptions horizontalCentered="1"/>
  <pageMargins left="0.98402777777777783" right="0.59027777777777779" top="0.78333333333333333" bottom="0.39027777777777778" header="0.51180555555555562" footer="0.51180555555555562"/>
  <pageSetup paperSize="9" firstPageNumber="4294963191"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O24"/>
  <sheetViews>
    <sheetView tabSelected="1" view="pageBreakPreview" zoomScale="85" zoomScaleNormal="100" zoomScaleSheetLayoutView="85" workbookViewId="0">
      <selection activeCell="E5" sqref="E5"/>
    </sheetView>
  </sheetViews>
  <sheetFormatPr defaultColWidth="9" defaultRowHeight="30" customHeight="1"/>
  <cols>
    <col min="1" max="1" width="1.625" style="82" customWidth="1"/>
    <col min="2" max="2" width="6.25" style="85" customWidth="1"/>
    <col min="3" max="3" width="7.125" style="82" customWidth="1"/>
    <col min="4" max="4" width="8.875" style="82" customWidth="1"/>
    <col min="5" max="5" width="10" style="82" customWidth="1"/>
    <col min="6" max="6" width="13.625" style="82" customWidth="1"/>
    <col min="7" max="7" width="9.625" style="82" customWidth="1"/>
    <col min="8" max="8" width="9" style="82" bestFit="1" customWidth="1"/>
    <col min="9" max="9" width="13.875" style="82" customWidth="1"/>
    <col min="10" max="10" width="12.125" style="82" customWidth="1"/>
    <col min="11" max="11" width="1.625" style="82" customWidth="1"/>
    <col min="12" max="16384" width="9" style="82"/>
  </cols>
  <sheetData>
    <row r="1" spans="2:13" ht="30" customHeight="1">
      <c r="B1" s="140" t="s">
        <v>114</v>
      </c>
      <c r="C1" s="140"/>
      <c r="D1" s="140"/>
      <c r="E1" s="140"/>
      <c r="F1" s="140"/>
      <c r="G1" s="140"/>
      <c r="H1" s="140"/>
      <c r="I1" s="140"/>
      <c r="J1" s="140"/>
      <c r="K1" s="140"/>
    </row>
    <row r="2" spans="2:13" ht="30" customHeight="1">
      <c r="B2" s="83"/>
      <c r="C2" s="83"/>
      <c r="D2" s="83"/>
      <c r="E2" s="83"/>
      <c r="F2" s="83"/>
      <c r="G2" s="83"/>
      <c r="H2" s="83"/>
      <c r="I2" s="83"/>
      <c r="J2" s="83"/>
      <c r="K2" s="83"/>
    </row>
    <row r="3" spans="2:13" ht="30" customHeight="1">
      <c r="B3" s="83"/>
      <c r="C3" s="83"/>
      <c r="D3" s="83"/>
      <c r="E3" s="83"/>
      <c r="F3" s="83"/>
      <c r="G3" s="83"/>
      <c r="H3" s="83"/>
      <c r="I3" s="83"/>
      <c r="J3" s="83"/>
      <c r="K3" s="83"/>
    </row>
    <row r="5" spans="2:13" ht="30" customHeight="1">
      <c r="B5" s="84" t="s">
        <v>80</v>
      </c>
      <c r="C5" s="82" t="s">
        <v>110</v>
      </c>
      <c r="E5" s="82" t="str">
        <f>Sheet1!B3</f>
        <v>令和７年度　水単請-11　白川津田新田川原地区老朽管更新工事</v>
      </c>
    </row>
    <row r="6" spans="2:13" ht="30" customHeight="1">
      <c r="E6" s="82" t="s">
        <v>1</v>
      </c>
    </row>
    <row r="7" spans="2:13" ht="30" customHeight="1">
      <c r="B7" s="84" t="s">
        <v>81</v>
      </c>
      <c r="C7" s="82" t="s">
        <v>111</v>
      </c>
      <c r="E7" s="82" t="str">
        <f>Sheet1!B4</f>
        <v>白石市白川津田字新田川原　地内　ほか</v>
      </c>
    </row>
    <row r="9" spans="2:13" ht="30" customHeight="1">
      <c r="B9" s="84" t="s">
        <v>115</v>
      </c>
      <c r="C9" s="82" t="s">
        <v>83</v>
      </c>
    </row>
    <row r="11" spans="2:13" ht="30" customHeight="1">
      <c r="C11" s="82" t="s">
        <v>84</v>
      </c>
    </row>
    <row r="13" spans="2:13" ht="30" customHeight="1">
      <c r="C13" s="82" t="s">
        <v>85</v>
      </c>
    </row>
    <row r="15" spans="2:13" ht="30" customHeight="1">
      <c r="B15" s="84" t="s">
        <v>116</v>
      </c>
      <c r="C15" s="82" t="s">
        <v>112</v>
      </c>
      <c r="M15" s="84"/>
    </row>
    <row r="16" spans="2:13" ht="30" customHeight="1">
      <c r="M16" s="85"/>
    </row>
    <row r="17" spans="2:15" ht="30" customHeight="1">
      <c r="C17" s="82" t="s">
        <v>117</v>
      </c>
      <c r="M17" s="85"/>
    </row>
    <row r="19" spans="2:15" ht="30" customHeight="1">
      <c r="B19" s="80" t="s">
        <v>118</v>
      </c>
    </row>
    <row r="21" spans="2:15" ht="30" customHeight="1">
      <c r="C21" s="82" t="s">
        <v>119</v>
      </c>
      <c r="E21" s="141" t="s">
        <v>108</v>
      </c>
      <c r="F21" s="141"/>
      <c r="M21" s="86"/>
      <c r="N21" s="86"/>
      <c r="O21" s="86"/>
    </row>
    <row r="22" spans="2:15" ht="30" customHeight="1" thickBot="1"/>
    <row r="23" spans="2:15" ht="30" customHeight="1">
      <c r="C23" s="142" t="s">
        <v>113</v>
      </c>
      <c r="D23" s="144"/>
      <c r="E23" s="145"/>
      <c r="F23" s="146"/>
      <c r="G23" s="87" t="s">
        <v>86</v>
      </c>
      <c r="H23" s="150" t="s">
        <v>0</v>
      </c>
      <c r="I23" s="151"/>
      <c r="J23" s="152"/>
    </row>
    <row r="24" spans="2:15" ht="30" customHeight="1" thickBot="1">
      <c r="C24" s="143"/>
      <c r="D24" s="147"/>
      <c r="E24" s="148"/>
      <c r="F24" s="149"/>
      <c r="G24" s="88" t="s">
        <v>87</v>
      </c>
      <c r="H24" s="153"/>
      <c r="I24" s="154"/>
      <c r="J24" s="89" t="s">
        <v>88</v>
      </c>
    </row>
  </sheetData>
  <mergeCells count="6">
    <mergeCell ref="B1:K1"/>
    <mergeCell ref="E21:F21"/>
    <mergeCell ref="C23:C24"/>
    <mergeCell ref="D23:F24"/>
    <mergeCell ref="H23:J23"/>
    <mergeCell ref="H24:I24"/>
  </mergeCells>
  <phoneticPr fontId="14"/>
  <printOptions horizontalCentered="1"/>
  <pageMargins left="0.19513888888888889" right="0.19513888888888889" top="0.98402777777777783" bottom="0.39027777777777778" header="0.51180555555555562" footer="0.51180555555555562"/>
  <pageSetup paperSize="9" firstPageNumber="42949631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FFC000"/>
  </sheetPr>
  <dimension ref="B1:H28"/>
  <sheetViews>
    <sheetView zoomScale="85" zoomScaleNormal="85" workbookViewId="0">
      <selection activeCell="D12" sqref="D12:E12"/>
    </sheetView>
  </sheetViews>
  <sheetFormatPr defaultColWidth="9" defaultRowHeight="21" customHeight="1"/>
  <cols>
    <col min="1" max="1" width="1.625" style="9" customWidth="1"/>
    <col min="2" max="2" width="5.625" style="9" customWidth="1"/>
    <col min="3" max="3" width="8.625" style="9" customWidth="1"/>
    <col min="4" max="4" width="34.125" style="9" customWidth="1"/>
    <col min="5" max="5" width="1.625" style="9" customWidth="1"/>
    <col min="6" max="7" width="10.625" style="9" customWidth="1"/>
    <col min="8" max="8" width="20.125" style="9" customWidth="1"/>
    <col min="9" max="9" width="1.625" style="9" customWidth="1"/>
    <col min="10" max="10" width="9" style="9" bestFit="1"/>
    <col min="11" max="16384" width="9" style="9"/>
  </cols>
  <sheetData>
    <row r="1" spans="2:8" ht="18" customHeight="1"/>
    <row r="2" spans="2:8" ht="22.5" customHeight="1">
      <c r="B2" s="160" t="s">
        <v>89</v>
      </c>
      <c r="C2" s="160"/>
      <c r="D2" s="160"/>
      <c r="E2" s="160"/>
      <c r="F2" s="160"/>
      <c r="G2" s="160"/>
      <c r="H2" s="160"/>
    </row>
    <row r="3" spans="2:8" ht="22.5" customHeight="1"/>
    <row r="4" spans="2:8" ht="22.5" customHeight="1">
      <c r="H4" s="10" t="s">
        <v>109</v>
      </c>
    </row>
    <row r="5" spans="2:8" ht="22.5" customHeight="1">
      <c r="H5" s="10"/>
    </row>
    <row r="6" spans="2:8" ht="22.5" customHeight="1"/>
    <row r="7" spans="2:8" ht="22.5" customHeight="1">
      <c r="B7" s="9" t="s">
        <v>90</v>
      </c>
    </row>
    <row r="8" spans="2:8" ht="22.5" customHeight="1"/>
    <row r="9" spans="2:8" ht="22.5" customHeight="1">
      <c r="B9" s="9" t="s">
        <v>91</v>
      </c>
    </row>
    <row r="10" spans="2:8" ht="22.5" customHeight="1"/>
    <row r="11" spans="2:8" ht="22.5" customHeight="1"/>
    <row r="12" spans="2:8" ht="27" customHeight="1">
      <c r="B12" s="155" t="s">
        <v>107</v>
      </c>
      <c r="C12" s="156"/>
      <c r="D12" s="161" t="str">
        <f>Sheet1!B3</f>
        <v>令和７年度　水単請-11　白川津田新田川原地区老朽管更新工事</v>
      </c>
      <c r="E12" s="162"/>
      <c r="F12" s="22" t="s">
        <v>92</v>
      </c>
      <c r="G12" s="23" t="s">
        <v>1</v>
      </c>
      <c r="H12" s="24" t="s">
        <v>1</v>
      </c>
    </row>
    <row r="13" spans="2:8" ht="27" customHeight="1">
      <c r="B13" s="21" t="s">
        <v>2</v>
      </c>
      <c r="C13" s="157" t="s">
        <v>93</v>
      </c>
      <c r="D13" s="158"/>
      <c r="E13" s="159" t="s">
        <v>94</v>
      </c>
      <c r="F13" s="159"/>
      <c r="G13" s="159"/>
      <c r="H13" s="158"/>
    </row>
    <row r="14" spans="2:8" ht="27" customHeight="1">
      <c r="B14" s="19"/>
      <c r="C14" s="20"/>
      <c r="D14" s="26"/>
      <c r="E14" s="25"/>
      <c r="F14" s="25"/>
      <c r="G14" s="25"/>
      <c r="H14" s="26"/>
    </row>
    <row r="15" spans="2:8" ht="27" customHeight="1">
      <c r="B15" s="13"/>
      <c r="C15" s="11"/>
      <c r="D15" s="14"/>
      <c r="E15" s="12"/>
      <c r="F15" s="12"/>
      <c r="G15" s="12"/>
      <c r="H15" s="14"/>
    </row>
    <row r="16" spans="2:8" ht="27" customHeight="1">
      <c r="B16" s="13"/>
      <c r="C16" s="11"/>
      <c r="D16" s="14"/>
      <c r="E16" s="12"/>
      <c r="F16" s="12"/>
      <c r="G16" s="12"/>
      <c r="H16" s="14"/>
    </row>
    <row r="17" spans="2:8" ht="27" customHeight="1">
      <c r="B17" s="13"/>
      <c r="C17" s="11"/>
      <c r="D17" s="14"/>
      <c r="E17" s="12"/>
      <c r="F17" s="12"/>
      <c r="G17" s="12"/>
      <c r="H17" s="14"/>
    </row>
    <row r="18" spans="2:8" ht="27" customHeight="1">
      <c r="B18" s="13"/>
      <c r="C18" s="11"/>
      <c r="D18" s="14"/>
      <c r="E18" s="12"/>
      <c r="F18" s="12"/>
      <c r="G18" s="12"/>
      <c r="H18" s="14"/>
    </row>
    <row r="19" spans="2:8" ht="27" customHeight="1">
      <c r="B19" s="13"/>
      <c r="C19" s="11"/>
      <c r="D19" s="14"/>
      <c r="E19" s="12"/>
      <c r="F19" s="12"/>
      <c r="G19" s="12"/>
      <c r="H19" s="14"/>
    </row>
    <row r="20" spans="2:8" ht="27" customHeight="1">
      <c r="B20" s="13"/>
      <c r="C20" s="11"/>
      <c r="D20" s="14"/>
      <c r="E20" s="12"/>
      <c r="F20" s="12"/>
      <c r="G20" s="12"/>
      <c r="H20" s="14"/>
    </row>
    <row r="21" spans="2:8" ht="27" customHeight="1">
      <c r="B21" s="13"/>
      <c r="C21" s="11"/>
      <c r="D21" s="14"/>
      <c r="E21" s="12"/>
      <c r="F21" s="12"/>
      <c r="G21" s="12"/>
      <c r="H21" s="14"/>
    </row>
    <row r="22" spans="2:8" ht="27" customHeight="1">
      <c r="B22" s="13"/>
      <c r="C22" s="11"/>
      <c r="D22" s="14"/>
      <c r="E22" s="12"/>
      <c r="F22" s="12"/>
      <c r="G22" s="12"/>
      <c r="H22" s="14"/>
    </row>
    <row r="23" spans="2:8" ht="27" customHeight="1">
      <c r="B23" s="13"/>
      <c r="C23" s="11"/>
      <c r="D23" s="14"/>
      <c r="E23" s="12"/>
      <c r="F23" s="12"/>
      <c r="G23" s="12"/>
      <c r="H23" s="14"/>
    </row>
    <row r="24" spans="2:8" ht="27" customHeight="1">
      <c r="B24" s="13"/>
      <c r="C24" s="11"/>
      <c r="D24" s="14"/>
      <c r="E24" s="12"/>
      <c r="F24" s="12"/>
      <c r="G24" s="12"/>
      <c r="H24" s="14"/>
    </row>
    <row r="25" spans="2:8" ht="27" customHeight="1">
      <c r="B25" s="13"/>
      <c r="C25" s="11"/>
      <c r="D25" s="14"/>
      <c r="E25" s="12"/>
      <c r="F25" s="12"/>
      <c r="G25" s="12"/>
      <c r="H25" s="14"/>
    </row>
    <row r="26" spans="2:8" ht="27" customHeight="1">
      <c r="B26" s="13"/>
      <c r="C26" s="11"/>
      <c r="D26" s="14"/>
      <c r="E26" s="12"/>
      <c r="F26" s="12"/>
      <c r="G26" s="12"/>
      <c r="H26" s="14"/>
    </row>
    <row r="27" spans="2:8" ht="27" customHeight="1">
      <c r="B27" s="13"/>
      <c r="C27" s="11"/>
      <c r="D27" s="14"/>
      <c r="E27" s="12"/>
      <c r="F27" s="12"/>
      <c r="G27" s="12"/>
      <c r="H27" s="14"/>
    </row>
    <row r="28" spans="2:8" ht="27" customHeight="1">
      <c r="B28" s="15"/>
      <c r="C28" s="16"/>
      <c r="D28" s="18"/>
      <c r="E28" s="17"/>
      <c r="F28" s="17"/>
      <c r="G28" s="17"/>
      <c r="H28" s="18"/>
    </row>
  </sheetData>
  <mergeCells count="5">
    <mergeCell ref="B12:C12"/>
    <mergeCell ref="C13:D13"/>
    <mergeCell ref="E13:H13"/>
    <mergeCell ref="B2:H2"/>
    <mergeCell ref="D12:E12"/>
  </mergeCells>
  <phoneticPr fontId="14"/>
  <printOptions horizontalCentered="1"/>
  <pageMargins left="0.19513888888888889" right="0.19513888888888889" top="0.98402777777777783" bottom="0.19513888888888889" header="0.51180555555555562" footer="0.51180555555555562"/>
  <pageSetup paperSize="9" firstPageNumber="42949631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B39F-162B-4730-B93F-1A7D27AE2467}">
  <dimension ref="A3:I4"/>
  <sheetViews>
    <sheetView workbookViewId="0">
      <selection activeCell="B13" sqref="B13"/>
    </sheetView>
  </sheetViews>
  <sheetFormatPr defaultRowHeight="13.5"/>
  <cols>
    <col min="1" max="1" width="8.875" style="91"/>
    <col min="2" max="2" width="72.875" style="91" customWidth="1"/>
  </cols>
  <sheetData>
    <row r="3" spans="1:9">
      <c r="A3" s="91" t="s">
        <v>107</v>
      </c>
      <c r="B3" s="92" t="s">
        <v>121</v>
      </c>
      <c r="C3" s="90"/>
      <c r="D3" s="90"/>
      <c r="E3" s="90"/>
      <c r="F3" s="90"/>
      <c r="G3" s="90"/>
      <c r="H3" s="90"/>
      <c r="I3" s="90"/>
    </row>
    <row r="4" spans="1:9">
      <c r="A4" s="91" t="s">
        <v>120</v>
      </c>
      <c r="B4" s="163" t="s">
        <v>122</v>
      </c>
      <c r="C4" s="163"/>
      <c r="D4" s="163"/>
      <c r="E4" s="163"/>
      <c r="F4" s="163"/>
      <c r="G4" s="163"/>
      <c r="H4" s="163"/>
      <c r="I4" s="163"/>
    </row>
  </sheetData>
  <mergeCells count="1">
    <mergeCell ref="B4:I4"/>
  </mergeCells>
  <phoneticPr fontId="14"/>
  <dataValidations count="1">
    <dataValidation imeMode="on" allowBlank="1" showInputMessage="1" showErrorMessage="1" sqref="B3:I4" xr:uid="{5F7DDBBB-6466-4650-A074-3995101774C7}"/>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tabColor indexed="43"/>
  </sheetPr>
  <dimension ref="A1:R48"/>
  <sheetViews>
    <sheetView view="pageBreakPreview" topLeftCell="B13" zoomScale="90" zoomScaleNormal="100" workbookViewId="0">
      <selection activeCell="A21" sqref="A21:U21"/>
    </sheetView>
  </sheetViews>
  <sheetFormatPr defaultColWidth="9" defaultRowHeight="13.5"/>
  <cols>
    <col min="1" max="5" width="4.75" style="1" customWidth="1"/>
    <col min="6" max="7" width="9" style="1" bestFit="1" customWidth="1"/>
    <col min="8" max="8" width="4.75" style="1" customWidth="1"/>
    <col min="9" max="9" width="4.625" style="1" customWidth="1"/>
    <col min="10" max="11" width="9" style="1" bestFit="1" customWidth="1"/>
    <col min="12" max="13" width="4.75" style="1" customWidth="1"/>
    <col min="14" max="14" width="9" style="1" bestFit="1" customWidth="1"/>
    <col min="15" max="15" width="1.625" style="1" customWidth="1"/>
    <col min="16" max="18" width="14.625" style="1" customWidth="1"/>
    <col min="19" max="19" width="1.625" style="1" customWidth="1"/>
    <col min="20" max="20" width="9" style="1" bestFit="1"/>
    <col min="21" max="16384" width="9" style="1"/>
  </cols>
  <sheetData>
    <row r="1" spans="1:18" ht="26.25" customHeight="1">
      <c r="C1" s="171" t="s">
        <v>38</v>
      </c>
      <c r="D1" s="171"/>
      <c r="E1" s="171"/>
      <c r="F1" s="171"/>
      <c r="G1" s="171"/>
      <c r="H1" s="171"/>
      <c r="I1" s="171"/>
      <c r="J1" s="171"/>
      <c r="K1" s="171"/>
      <c r="L1" s="171"/>
      <c r="M1" s="171"/>
    </row>
    <row r="2" spans="1:18" ht="22.5" customHeight="1"/>
    <row r="3" spans="1:18" ht="27" customHeight="1">
      <c r="K3" s="172" t="s">
        <v>39</v>
      </c>
      <c r="L3" s="172"/>
      <c r="M3" s="172"/>
      <c r="N3" s="172"/>
    </row>
    <row r="4" spans="1:18" s="2" customFormat="1" ht="18" customHeight="1">
      <c r="E4" s="32"/>
      <c r="F4" s="175" t="e">
        <f>IF(ISBLANK(#REF!),"",(#REF!))</f>
        <v>#REF!</v>
      </c>
      <c r="G4" s="175"/>
      <c r="H4" s="175"/>
      <c r="I4" s="175"/>
      <c r="J4" s="175"/>
      <c r="K4" s="175"/>
      <c r="L4" s="175"/>
      <c r="M4" s="175"/>
      <c r="N4" s="3"/>
    </row>
    <row r="5" spans="1:18" s="36" customFormat="1" ht="18" customHeight="1">
      <c r="B5" s="173" t="e">
        <f>IF(#REF!=1,"　工 事 名","　業 務 名")</f>
        <v>#REF!</v>
      </c>
      <c r="C5" s="173"/>
      <c r="D5" s="173"/>
      <c r="E5" s="173"/>
      <c r="F5" s="173" t="e">
        <f>IF(ISBLANK(#REF!),#REF!,#REF!)</f>
        <v>#REF!</v>
      </c>
      <c r="G5" s="173"/>
      <c r="H5" s="173"/>
      <c r="I5" s="173"/>
      <c r="J5" s="173"/>
      <c r="K5" s="173"/>
      <c r="L5" s="173"/>
      <c r="M5" s="173"/>
    </row>
    <row r="6" spans="1:18" s="2" customFormat="1" ht="16.5" customHeight="1"/>
    <row r="7" spans="1:18" s="36" customFormat="1" ht="21" customHeight="1">
      <c r="B7" s="173" t="e">
        <f>IF(#REF!=1,"　工 事 場 所","　業 務 場 所")</f>
        <v>#REF!</v>
      </c>
      <c r="C7" s="173"/>
      <c r="D7" s="173"/>
      <c r="E7" s="173"/>
      <c r="F7" s="174" t="e">
        <f>#REF!</f>
        <v>#REF!</v>
      </c>
      <c r="G7" s="174"/>
      <c r="H7" s="174"/>
      <c r="I7" s="174"/>
      <c r="J7" s="174"/>
      <c r="K7" s="174"/>
      <c r="L7" s="174"/>
      <c r="M7" s="174"/>
    </row>
    <row r="8" spans="1:18" s="2" customFormat="1" ht="21" customHeight="1"/>
    <row r="9" spans="1:18" s="36" customFormat="1" ht="24.95" customHeight="1">
      <c r="J9" s="32"/>
      <c r="K9" s="79" t="e">
        <f>IF(#REF!=1,"工事","業務")&amp;"の種類"</f>
        <v>#REF!</v>
      </c>
      <c r="L9" s="79"/>
      <c r="M9" s="79" t="s">
        <v>40</v>
      </c>
      <c r="N9" s="79"/>
      <c r="P9" s="164" t="s">
        <v>41</v>
      </c>
      <c r="Q9" s="165"/>
      <c r="R9" s="166"/>
    </row>
    <row r="10" spans="1:18" ht="17.25" customHeight="1">
      <c r="P10" s="167"/>
      <c r="Q10" s="168"/>
      <c r="R10" s="169"/>
    </row>
    <row r="11" spans="1:18" ht="24.95" customHeight="1">
      <c r="A11" s="176" t="s">
        <v>42</v>
      </c>
      <c r="B11" s="191" t="s">
        <v>43</v>
      </c>
      <c r="C11" s="192"/>
      <c r="D11" s="195" t="s">
        <v>44</v>
      </c>
      <c r="E11" s="196"/>
      <c r="F11" s="179" t="s">
        <v>45</v>
      </c>
      <c r="G11" s="179"/>
      <c r="H11" s="179"/>
      <c r="I11" s="179"/>
      <c r="J11" s="179"/>
      <c r="K11" s="179"/>
      <c r="L11" s="185" t="s">
        <v>46</v>
      </c>
      <c r="M11" s="186"/>
      <c r="N11" s="44" t="s">
        <v>47</v>
      </c>
      <c r="P11" s="170" t="s">
        <v>48</v>
      </c>
      <c r="Q11" s="170" t="s">
        <v>49</v>
      </c>
      <c r="R11" s="170" t="s">
        <v>50</v>
      </c>
    </row>
    <row r="12" spans="1:18" ht="3" customHeight="1">
      <c r="A12" s="177"/>
      <c r="B12" s="37"/>
      <c r="C12" s="38"/>
      <c r="D12" s="39"/>
      <c r="E12" s="40"/>
      <c r="F12" s="180"/>
      <c r="G12" s="180"/>
      <c r="H12" s="180"/>
      <c r="I12" s="180"/>
      <c r="J12" s="180"/>
      <c r="K12" s="180"/>
      <c r="L12" s="41"/>
      <c r="M12" s="42"/>
      <c r="N12" s="43"/>
      <c r="P12" s="170"/>
      <c r="Q12" s="170"/>
      <c r="R12" s="170"/>
    </row>
    <row r="13" spans="1:18" ht="24.95" customHeight="1">
      <c r="A13" s="178"/>
      <c r="B13" s="193" t="s">
        <v>36</v>
      </c>
      <c r="C13" s="194"/>
      <c r="D13" s="197" t="s">
        <v>2</v>
      </c>
      <c r="E13" s="198"/>
      <c r="F13" s="181"/>
      <c r="G13" s="181"/>
      <c r="H13" s="181"/>
      <c r="I13" s="181"/>
      <c r="J13" s="181"/>
      <c r="K13" s="181"/>
      <c r="L13" s="187" t="s">
        <v>51</v>
      </c>
      <c r="M13" s="188"/>
      <c r="N13" s="45" t="s">
        <v>52</v>
      </c>
      <c r="P13" s="27" t="s">
        <v>53</v>
      </c>
      <c r="Q13" s="27" t="s">
        <v>53</v>
      </c>
      <c r="R13" s="27" t="s">
        <v>53</v>
      </c>
    </row>
    <row r="14" spans="1:18" ht="32.1" customHeight="1">
      <c r="A14" s="7">
        <v>1</v>
      </c>
      <c r="B14" s="189">
        <v>4</v>
      </c>
      <c r="C14" s="190"/>
      <c r="D14" s="189">
        <v>1</v>
      </c>
      <c r="E14" s="190"/>
      <c r="F14" s="182" t="s">
        <v>54</v>
      </c>
      <c r="G14" s="183"/>
      <c r="H14" s="183"/>
      <c r="I14" s="183"/>
      <c r="J14" s="183"/>
      <c r="K14" s="184"/>
      <c r="L14" s="189">
        <v>71</v>
      </c>
      <c r="M14" s="190"/>
      <c r="N14" s="8" t="s">
        <v>55</v>
      </c>
      <c r="P14" s="35"/>
      <c r="Q14" s="35"/>
      <c r="R14" s="35"/>
    </row>
    <row r="15" spans="1:18" ht="32.1" customHeight="1">
      <c r="A15" s="5">
        <v>2</v>
      </c>
      <c r="B15" s="189">
        <v>6</v>
      </c>
      <c r="C15" s="190"/>
      <c r="D15" s="189">
        <v>1</v>
      </c>
      <c r="E15" s="190"/>
      <c r="F15" s="204" t="s">
        <v>56</v>
      </c>
      <c r="G15" s="205"/>
      <c r="H15" s="205"/>
      <c r="I15" s="205"/>
      <c r="J15" s="205"/>
      <c r="K15" s="206"/>
      <c r="L15" s="189">
        <v>70</v>
      </c>
      <c r="M15" s="190"/>
      <c r="N15" s="8" t="s">
        <v>55</v>
      </c>
      <c r="P15" s="35"/>
      <c r="Q15" s="35"/>
      <c r="R15" s="35"/>
    </row>
    <row r="16" spans="1:18" ht="32.1" customHeight="1">
      <c r="A16" s="5">
        <v>3</v>
      </c>
      <c r="B16" s="189">
        <v>9</v>
      </c>
      <c r="C16" s="190"/>
      <c r="D16" s="189">
        <v>1</v>
      </c>
      <c r="E16" s="190"/>
      <c r="F16" s="199" t="s">
        <v>57</v>
      </c>
      <c r="G16" s="200"/>
      <c r="H16" s="200"/>
      <c r="I16" s="200"/>
      <c r="J16" s="200"/>
      <c r="K16" s="201"/>
      <c r="L16" s="189">
        <v>66</v>
      </c>
      <c r="M16" s="190"/>
      <c r="N16" s="8" t="s">
        <v>55</v>
      </c>
      <c r="P16" s="35"/>
      <c r="Q16" s="35"/>
      <c r="R16" s="35"/>
    </row>
    <row r="17" spans="1:18" ht="32.1" customHeight="1">
      <c r="A17" s="5">
        <v>4</v>
      </c>
      <c r="B17" s="189">
        <v>15</v>
      </c>
      <c r="C17" s="190"/>
      <c r="D17" s="189">
        <v>1</v>
      </c>
      <c r="E17" s="190"/>
      <c r="F17" s="199" t="s">
        <v>58</v>
      </c>
      <c r="G17" s="200"/>
      <c r="H17" s="200"/>
      <c r="I17" s="200"/>
      <c r="J17" s="200"/>
      <c r="K17" s="201"/>
      <c r="L17" s="189">
        <v>68</v>
      </c>
      <c r="M17" s="190"/>
      <c r="N17" s="8" t="s">
        <v>59</v>
      </c>
      <c r="P17" s="35"/>
      <c r="Q17" s="35"/>
      <c r="R17" s="35"/>
    </row>
    <row r="18" spans="1:18" ht="32.1" customHeight="1">
      <c r="A18" s="5">
        <v>5</v>
      </c>
      <c r="B18" s="202">
        <v>16</v>
      </c>
      <c r="C18" s="203"/>
      <c r="D18" s="202">
        <v>1</v>
      </c>
      <c r="E18" s="203"/>
      <c r="F18" s="199" t="s">
        <v>60</v>
      </c>
      <c r="G18" s="200"/>
      <c r="H18" s="200"/>
      <c r="I18" s="200"/>
      <c r="J18" s="200"/>
      <c r="K18" s="201"/>
      <c r="L18" s="202">
        <v>68</v>
      </c>
      <c r="M18" s="203"/>
      <c r="N18" s="8" t="s">
        <v>55</v>
      </c>
      <c r="P18" s="35"/>
      <c r="Q18" s="35"/>
      <c r="R18" s="35"/>
    </row>
    <row r="19" spans="1:18" ht="32.1" customHeight="1">
      <c r="A19" s="5">
        <v>6</v>
      </c>
      <c r="B19" s="202">
        <v>25</v>
      </c>
      <c r="C19" s="203"/>
      <c r="D19" s="202">
        <v>2</v>
      </c>
      <c r="E19" s="203"/>
      <c r="F19" s="199" t="s">
        <v>61</v>
      </c>
      <c r="G19" s="200"/>
      <c r="H19" s="200"/>
      <c r="I19" s="200"/>
      <c r="J19" s="200"/>
      <c r="K19" s="201"/>
      <c r="L19" s="202">
        <v>70</v>
      </c>
      <c r="M19" s="203"/>
      <c r="N19" s="8" t="s">
        <v>55</v>
      </c>
      <c r="P19" s="35"/>
      <c r="Q19" s="35"/>
      <c r="R19" s="35"/>
    </row>
    <row r="20" spans="1:18" ht="32.1" customHeight="1">
      <c r="A20" s="5">
        <v>7</v>
      </c>
      <c r="B20" s="202">
        <v>33</v>
      </c>
      <c r="C20" s="203"/>
      <c r="D20" s="202">
        <v>2</v>
      </c>
      <c r="E20" s="203"/>
      <c r="F20" s="199" t="s">
        <v>62</v>
      </c>
      <c r="G20" s="200"/>
      <c r="H20" s="200"/>
      <c r="I20" s="200"/>
      <c r="J20" s="200"/>
      <c r="K20" s="201"/>
      <c r="L20" s="202">
        <v>70</v>
      </c>
      <c r="M20" s="203"/>
      <c r="N20" s="8" t="s">
        <v>59</v>
      </c>
      <c r="P20" s="35"/>
      <c r="Q20" s="35"/>
      <c r="R20" s="35"/>
    </row>
    <row r="21" spans="1:18" ht="32.1" customHeight="1">
      <c r="A21" s="5">
        <v>8</v>
      </c>
      <c r="B21" s="202">
        <v>40</v>
      </c>
      <c r="C21" s="203"/>
      <c r="D21" s="202">
        <v>3</v>
      </c>
      <c r="E21" s="203"/>
      <c r="F21" s="199" t="s">
        <v>63</v>
      </c>
      <c r="G21" s="200"/>
      <c r="H21" s="200"/>
      <c r="I21" s="200"/>
      <c r="J21" s="200"/>
      <c r="K21" s="201"/>
      <c r="L21" s="202">
        <v>70</v>
      </c>
      <c r="M21" s="203"/>
      <c r="N21" s="8" t="s">
        <v>59</v>
      </c>
      <c r="P21" s="35"/>
      <c r="Q21" s="35"/>
      <c r="R21" s="35"/>
    </row>
    <row r="22" spans="1:18" ht="32.1" customHeight="1">
      <c r="A22" s="5">
        <v>9</v>
      </c>
      <c r="B22" s="202">
        <v>45</v>
      </c>
      <c r="C22" s="203"/>
      <c r="D22" s="202">
        <v>3</v>
      </c>
      <c r="E22" s="203"/>
      <c r="F22" s="199" t="s">
        <v>64</v>
      </c>
      <c r="G22" s="200"/>
      <c r="H22" s="200"/>
      <c r="I22" s="200"/>
      <c r="J22" s="200"/>
      <c r="K22" s="201"/>
      <c r="L22" s="202">
        <v>65</v>
      </c>
      <c r="M22" s="203"/>
      <c r="N22" s="8" t="s">
        <v>55</v>
      </c>
      <c r="P22" s="35"/>
      <c r="Q22" s="35"/>
      <c r="R22" s="35"/>
    </row>
    <row r="23" spans="1:18" ht="32.1" customHeight="1">
      <c r="A23" s="5">
        <v>10</v>
      </c>
      <c r="B23" s="189">
        <v>61</v>
      </c>
      <c r="C23" s="190"/>
      <c r="D23" s="189">
        <v>4</v>
      </c>
      <c r="E23" s="190"/>
      <c r="F23" s="199" t="s">
        <v>65</v>
      </c>
      <c r="G23" s="200"/>
      <c r="H23" s="200"/>
      <c r="I23" s="200"/>
      <c r="J23" s="200"/>
      <c r="K23" s="201"/>
      <c r="L23" s="189">
        <v>70</v>
      </c>
      <c r="M23" s="190"/>
      <c r="N23" s="8" t="s">
        <v>55</v>
      </c>
      <c r="P23" s="35"/>
      <c r="Q23" s="35"/>
      <c r="R23" s="35"/>
    </row>
    <row r="24" spans="1:18" ht="32.1" customHeight="1">
      <c r="A24" s="5">
        <v>11</v>
      </c>
      <c r="B24" s="189"/>
      <c r="C24" s="190"/>
      <c r="D24" s="189"/>
      <c r="E24" s="190"/>
      <c r="F24" s="199"/>
      <c r="G24" s="200"/>
      <c r="H24" s="200"/>
      <c r="I24" s="200"/>
      <c r="J24" s="200"/>
      <c r="K24" s="201"/>
      <c r="L24" s="189"/>
      <c r="M24" s="190"/>
      <c r="N24" s="8"/>
      <c r="P24" s="35"/>
      <c r="Q24" s="35"/>
      <c r="R24" s="35"/>
    </row>
    <row r="25" spans="1:18" ht="32.1" customHeight="1">
      <c r="A25" s="5">
        <v>12</v>
      </c>
      <c r="B25" s="189"/>
      <c r="C25" s="190"/>
      <c r="D25" s="189"/>
      <c r="E25" s="190"/>
      <c r="F25" s="199"/>
      <c r="G25" s="200"/>
      <c r="H25" s="200"/>
      <c r="I25" s="200"/>
      <c r="J25" s="200"/>
      <c r="K25" s="201"/>
      <c r="L25" s="189"/>
      <c r="M25" s="190"/>
      <c r="N25" s="8"/>
      <c r="P25" s="35"/>
      <c r="Q25" s="35"/>
      <c r="R25" s="35"/>
    </row>
    <row r="26" spans="1:18" ht="32.1" customHeight="1">
      <c r="A26" s="5">
        <v>13</v>
      </c>
      <c r="B26" s="189"/>
      <c r="C26" s="190"/>
      <c r="D26" s="189"/>
      <c r="E26" s="190"/>
      <c r="F26" s="199"/>
      <c r="G26" s="200"/>
      <c r="H26" s="200"/>
      <c r="I26" s="200"/>
      <c r="J26" s="200"/>
      <c r="K26" s="201"/>
      <c r="L26" s="189"/>
      <c r="M26" s="190"/>
      <c r="N26" s="8"/>
      <c r="P26" s="35"/>
      <c r="Q26" s="35"/>
      <c r="R26" s="35"/>
    </row>
    <row r="27" spans="1:18" ht="32.1" customHeight="1">
      <c r="A27" s="5">
        <v>14</v>
      </c>
      <c r="B27" s="189"/>
      <c r="C27" s="190"/>
      <c r="D27" s="189"/>
      <c r="E27" s="190"/>
      <c r="F27" s="199"/>
      <c r="G27" s="200"/>
      <c r="H27" s="200"/>
      <c r="I27" s="200"/>
      <c r="J27" s="200"/>
      <c r="K27" s="201"/>
      <c r="L27" s="189"/>
      <c r="M27" s="190"/>
      <c r="N27" s="8"/>
      <c r="P27" s="35"/>
      <c r="Q27" s="35"/>
      <c r="R27" s="35"/>
    </row>
    <row r="28" spans="1:18" ht="32.1" customHeight="1">
      <c r="A28" s="5">
        <v>15</v>
      </c>
      <c r="B28" s="189"/>
      <c r="C28" s="190"/>
      <c r="D28" s="189"/>
      <c r="E28" s="190"/>
      <c r="F28" s="199"/>
      <c r="G28" s="200"/>
      <c r="H28" s="200"/>
      <c r="I28" s="200"/>
      <c r="J28" s="200"/>
      <c r="K28" s="201"/>
      <c r="L28" s="189"/>
      <c r="M28" s="190"/>
      <c r="N28" s="8"/>
      <c r="P28" s="35"/>
      <c r="Q28" s="35"/>
      <c r="R28" s="35"/>
    </row>
    <row r="29" spans="1:18" ht="24.95" customHeight="1">
      <c r="A29" s="216" t="s">
        <v>66</v>
      </c>
      <c r="B29" s="209"/>
      <c r="C29" s="207" t="s">
        <v>67</v>
      </c>
      <c r="D29" s="209"/>
      <c r="E29" s="207" t="s">
        <v>68</v>
      </c>
      <c r="F29" s="209"/>
      <c r="G29" s="207" t="s">
        <v>69</v>
      </c>
      <c r="H29" s="209"/>
      <c r="I29" s="207" t="s">
        <v>70</v>
      </c>
      <c r="J29" s="209"/>
      <c r="K29" s="207" t="s">
        <v>71</v>
      </c>
      <c r="L29" s="209"/>
      <c r="M29" s="207" t="s">
        <v>72</v>
      </c>
      <c r="N29" s="208"/>
    </row>
    <row r="30" spans="1:18" ht="24.95" customHeight="1">
      <c r="A30" s="217"/>
      <c r="B30" s="213"/>
      <c r="C30" s="210" t="s">
        <v>73</v>
      </c>
      <c r="D30" s="211"/>
      <c r="E30" s="212" t="s">
        <v>74</v>
      </c>
      <c r="F30" s="213"/>
      <c r="G30" s="212" t="s">
        <v>75</v>
      </c>
      <c r="H30" s="213"/>
      <c r="I30" s="212" t="s">
        <v>76</v>
      </c>
      <c r="J30" s="213"/>
      <c r="K30" s="212" t="s">
        <v>77</v>
      </c>
      <c r="L30" s="213"/>
      <c r="M30" s="212" t="s">
        <v>78</v>
      </c>
      <c r="N30" s="215"/>
    </row>
    <row r="31" spans="1:18" ht="23.1" customHeight="1">
      <c r="A31" s="214" t="s">
        <v>79</v>
      </c>
      <c r="B31" s="214"/>
      <c r="C31" s="214"/>
      <c r="D31" s="214"/>
      <c r="E31" s="214"/>
      <c r="F31" s="214"/>
      <c r="G31" s="214"/>
      <c r="H31" s="214"/>
      <c r="I31" s="214"/>
      <c r="J31" s="214"/>
      <c r="K31" s="214"/>
      <c r="L31" s="214"/>
      <c r="M31" s="214"/>
      <c r="N31" s="214"/>
    </row>
    <row r="32" spans="1:18" ht="23.1" customHeight="1">
      <c r="A32" s="4"/>
      <c r="B32" s="4"/>
      <c r="C32" s="4"/>
      <c r="D32" s="4"/>
      <c r="E32" s="4"/>
      <c r="F32" s="6"/>
      <c r="G32" s="6"/>
      <c r="H32" s="6"/>
      <c r="I32" s="6"/>
      <c r="J32" s="6"/>
      <c r="K32" s="6"/>
      <c r="L32" s="6"/>
      <c r="M32" s="4"/>
      <c r="N32" s="4"/>
    </row>
    <row r="33" spans="1:14" ht="23.1" customHeight="1">
      <c r="A33" s="4"/>
      <c r="B33" s="4"/>
      <c r="C33" s="4"/>
      <c r="D33" s="4"/>
      <c r="E33" s="4"/>
      <c r="F33" s="6"/>
      <c r="G33" s="6"/>
      <c r="H33" s="6"/>
      <c r="I33" s="6"/>
      <c r="J33" s="6"/>
      <c r="K33" s="6"/>
      <c r="L33" s="6"/>
      <c r="M33" s="4"/>
      <c r="N33" s="4"/>
    </row>
    <row r="34" spans="1:14" ht="23.1" customHeight="1">
      <c r="A34" s="4"/>
      <c r="B34" s="4"/>
      <c r="C34" s="4"/>
      <c r="D34" s="4"/>
      <c r="E34" s="4"/>
      <c r="F34" s="6"/>
      <c r="G34" s="6"/>
      <c r="H34" s="6"/>
      <c r="I34" s="6"/>
      <c r="J34" s="6"/>
      <c r="K34" s="6"/>
      <c r="L34" s="6"/>
      <c r="M34" s="4"/>
      <c r="N34" s="4"/>
    </row>
    <row r="35" spans="1:14" ht="20.100000000000001" customHeight="1"/>
    <row r="36" spans="1:14" ht="20.100000000000001" customHeight="1"/>
    <row r="37" spans="1:14" ht="20.100000000000001" customHeight="1"/>
    <row r="38" spans="1:14" ht="20.100000000000001" customHeight="1"/>
    <row r="39" spans="1:14" ht="20.100000000000001" customHeight="1"/>
    <row r="40" spans="1:14" ht="20.100000000000001" customHeight="1"/>
    <row r="41" spans="1:14" ht="20.100000000000001" customHeight="1"/>
    <row r="42" spans="1:14" ht="20.100000000000001" customHeight="1"/>
    <row r="43" spans="1:14" ht="20.100000000000001" customHeight="1"/>
    <row r="44" spans="1:14" ht="20.100000000000001" customHeight="1"/>
    <row r="45" spans="1:14" ht="20.100000000000001" customHeight="1"/>
    <row r="46" spans="1:14" ht="20.100000000000001" customHeight="1"/>
    <row r="47" spans="1:14" ht="20.100000000000001" customHeight="1"/>
    <row r="48" spans="1:14" ht="20.100000000000001" customHeight="1"/>
  </sheetData>
  <mergeCells count="93">
    <mergeCell ref="B20:C20"/>
    <mergeCell ref="B25:C25"/>
    <mergeCell ref="B22:C22"/>
    <mergeCell ref="B23:C23"/>
    <mergeCell ref="A31:N31"/>
    <mergeCell ref="M30:N30"/>
    <mergeCell ref="L26:M26"/>
    <mergeCell ref="L27:M27"/>
    <mergeCell ref="L28:M28"/>
    <mergeCell ref="E30:F30"/>
    <mergeCell ref="G30:H30"/>
    <mergeCell ref="A29:B30"/>
    <mergeCell ref="E29:F29"/>
    <mergeCell ref="F27:K27"/>
    <mergeCell ref="D27:E27"/>
    <mergeCell ref="D28:E28"/>
    <mergeCell ref="B15:C15"/>
    <mergeCell ref="B16:C16"/>
    <mergeCell ref="B17:C17"/>
    <mergeCell ref="B18:C18"/>
    <mergeCell ref="B19:C19"/>
    <mergeCell ref="B24:C24"/>
    <mergeCell ref="D22:E22"/>
    <mergeCell ref="D21:E21"/>
    <mergeCell ref="D23:E23"/>
    <mergeCell ref="D24:E24"/>
    <mergeCell ref="B21:C21"/>
    <mergeCell ref="C30:D30"/>
    <mergeCell ref="G29:H29"/>
    <mergeCell ref="L25:M25"/>
    <mergeCell ref="I30:J30"/>
    <mergeCell ref="K30:L30"/>
    <mergeCell ref="I29:J29"/>
    <mergeCell ref="B26:C26"/>
    <mergeCell ref="B27:C27"/>
    <mergeCell ref="B28:C28"/>
    <mergeCell ref="D26:E26"/>
    <mergeCell ref="K29:L29"/>
    <mergeCell ref="F26:K26"/>
    <mergeCell ref="F25:K25"/>
    <mergeCell ref="D25:E25"/>
    <mergeCell ref="L15:M15"/>
    <mergeCell ref="M29:N29"/>
    <mergeCell ref="C29:D29"/>
    <mergeCell ref="L18:M18"/>
    <mergeCell ref="L19:M19"/>
    <mergeCell ref="L20:M20"/>
    <mergeCell ref="L23:M23"/>
    <mergeCell ref="L22:M22"/>
    <mergeCell ref="L24:M24"/>
    <mergeCell ref="F28:K28"/>
    <mergeCell ref="L16:M16"/>
    <mergeCell ref="L17:M17"/>
    <mergeCell ref="D15:E15"/>
    <mergeCell ref="L21:M21"/>
    <mergeCell ref="D18:E18"/>
    <mergeCell ref="D19:E19"/>
    <mergeCell ref="F15:K15"/>
    <mergeCell ref="F16:K16"/>
    <mergeCell ref="F17:K17"/>
    <mergeCell ref="D16:E16"/>
    <mergeCell ref="D17:E17"/>
    <mergeCell ref="F18:K18"/>
    <mergeCell ref="D20:E20"/>
    <mergeCell ref="F23:K23"/>
    <mergeCell ref="F24:K24"/>
    <mergeCell ref="F22:K22"/>
    <mergeCell ref="F21:K21"/>
    <mergeCell ref="F19:K19"/>
    <mergeCell ref="F20:K20"/>
    <mergeCell ref="A11:A13"/>
    <mergeCell ref="F11:K13"/>
    <mergeCell ref="F14:K14"/>
    <mergeCell ref="L11:M11"/>
    <mergeCell ref="L13:M13"/>
    <mergeCell ref="L14:M14"/>
    <mergeCell ref="B14:C14"/>
    <mergeCell ref="B11:C11"/>
    <mergeCell ref="B13:C13"/>
    <mergeCell ref="D11:E11"/>
    <mergeCell ref="D13:E13"/>
    <mergeCell ref="D14:E14"/>
    <mergeCell ref="P9:R10"/>
    <mergeCell ref="P11:P12"/>
    <mergeCell ref="Q11:Q12"/>
    <mergeCell ref="R11:R12"/>
    <mergeCell ref="C1:M1"/>
    <mergeCell ref="K3:N3"/>
    <mergeCell ref="F5:M5"/>
    <mergeCell ref="F7:M7"/>
    <mergeCell ref="F4:M4"/>
    <mergeCell ref="B5:E5"/>
    <mergeCell ref="B7:E7"/>
  </mergeCells>
  <phoneticPr fontId="14"/>
  <dataValidations count="1">
    <dataValidation imeMode="off" allowBlank="1" showInputMessage="1" showErrorMessage="1" sqref="P14:R28" xr:uid="{00000000-0002-0000-1700-000000000000}"/>
  </dataValidations>
  <printOptions horizontalCentered="1"/>
  <pageMargins left="0.78333333333333333" right="0.59027777777777779" top="0.59027777777777779" bottom="0.19513888888888889" header="0.51180555555555562" footer="0.51180555555555562"/>
  <pageSetup paperSize="9" firstPageNumber="42949631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6">
    <tabColor indexed="45"/>
  </sheetPr>
  <dimension ref="A1:P34"/>
  <sheetViews>
    <sheetView zoomScaleSheetLayoutView="100" workbookViewId="0">
      <selection activeCell="A21" sqref="A21:U21"/>
    </sheetView>
  </sheetViews>
  <sheetFormatPr defaultColWidth="9" defaultRowHeight="13.5"/>
  <cols>
    <col min="1" max="1" width="3.75" style="9" customWidth="1"/>
    <col min="2" max="2" width="7.75" style="9" customWidth="1"/>
    <col min="3" max="3" width="6.25" style="9" customWidth="1"/>
    <col min="4" max="4" width="3.25" style="9" customWidth="1"/>
    <col min="5" max="5" width="6.25" style="9" customWidth="1"/>
    <col min="6" max="6" width="18.5" style="9" customWidth="1"/>
    <col min="7" max="7" width="10.5" style="9" customWidth="1"/>
    <col min="8" max="8" width="7.5" style="9" customWidth="1"/>
    <col min="9" max="9" width="8.25" style="9" customWidth="1"/>
    <col min="10" max="10" width="22" style="9" customWidth="1"/>
    <col min="11" max="11" width="9" style="9" bestFit="1" customWidth="1"/>
    <col min="12" max="12" width="11.375" style="9" customWidth="1"/>
    <col min="13" max="13" width="9" style="9" bestFit="1"/>
    <col min="14" max="16384" width="9" style="9"/>
  </cols>
  <sheetData>
    <row r="1" spans="1:16" ht="28.5" customHeight="1">
      <c r="A1" s="160" t="s">
        <v>105</v>
      </c>
      <c r="B1" s="160"/>
      <c r="C1" s="160"/>
      <c r="D1" s="160"/>
      <c r="E1" s="160"/>
      <c r="F1" s="160"/>
      <c r="G1" s="160"/>
      <c r="H1" s="160"/>
      <c r="I1" s="160"/>
      <c r="J1" s="160"/>
    </row>
    <row r="2" spans="1:16" ht="18.95" customHeight="1"/>
    <row r="3" spans="1:16" ht="24.95" customHeight="1">
      <c r="I3" s="74"/>
    </row>
    <row r="4" spans="1:16" ht="24.95" customHeight="1">
      <c r="A4" s="81" t="s">
        <v>96</v>
      </c>
      <c r="B4" s="9" t="e">
        <f>IF(#REF!=1,"工　事　名","業　務　名")</f>
        <v>#REF!</v>
      </c>
      <c r="E4" s="218" t="e">
        <f>#REF!</f>
        <v>#REF!</v>
      </c>
      <c r="F4" s="218"/>
      <c r="G4" s="218"/>
      <c r="H4" s="218"/>
      <c r="I4" s="218"/>
      <c r="J4" s="218"/>
    </row>
    <row r="5" spans="1:16" ht="24.95" customHeight="1">
      <c r="A5" s="10"/>
      <c r="E5" s="34" t="s">
        <v>1</v>
      </c>
      <c r="F5" s="34"/>
      <c r="G5" s="34"/>
      <c r="H5" s="34"/>
      <c r="I5" s="34"/>
      <c r="J5" s="34"/>
    </row>
    <row r="6" spans="1:16" ht="24.95" customHeight="1"/>
    <row r="7" spans="1:16" ht="24.95" customHeight="1">
      <c r="A7" s="81" t="s">
        <v>97</v>
      </c>
      <c r="B7" s="9" t="e">
        <f>IF(#REF!=1,"工　事　場　所","業　務　場　所")</f>
        <v>#REF!</v>
      </c>
      <c r="E7" s="9" t="e">
        <f>#REF!</f>
        <v>#REF!</v>
      </c>
      <c r="J7" s="75"/>
    </row>
    <row r="8" spans="1:16" ht="24.95" customHeight="1">
      <c r="L8" s="29"/>
    </row>
    <row r="9" spans="1:16" ht="24.95" customHeight="1">
      <c r="A9" s="81" t="s">
        <v>98</v>
      </c>
      <c r="B9" s="223" t="e">
        <f>IF(#REF!=1,"工期","履行期間")</f>
        <v>#REF!</v>
      </c>
      <c r="C9" s="223"/>
      <c r="D9" s="30"/>
      <c r="E9" s="222" t="e">
        <f>IF(ISBLANK(#REF!),"平成　　年　　月　　日","平成"&amp;DBCS(IF(YEAR(#REF!)=2003,15,IF(YEAR(#REF!)=2004,16,IF(YEAR(#REF!)=2005,17,IF(YEAR(#REF!)=2006,18,"　　")))))&amp;"年"&amp;DBCS(IF(MONTH(#REF!)&lt;10,"　"&amp;MONTH(#REF!),MONTH(#REF!)))&amp;"月"&amp;DBCS(IF(DAY(#REF!)&lt;10,"　"&amp;DAY(#REF!),DAY(#REF!)))&amp;"日")</f>
        <v>#REF!</v>
      </c>
      <c r="F9" s="222"/>
      <c r="G9" s="222"/>
      <c r="H9" s="9" t="s">
        <v>100</v>
      </c>
      <c r="L9" s="46"/>
      <c r="N9" s="28"/>
      <c r="O9" s="28"/>
      <c r="P9" s="28"/>
    </row>
    <row r="10" spans="1:16" ht="24.95" customHeight="1">
      <c r="A10" s="10"/>
      <c r="B10" s="30"/>
      <c r="C10" s="30"/>
      <c r="D10" s="30"/>
      <c r="E10" s="222" t="e">
        <f>IF(ISBLANK(#REF!),"平成　　年　　月　　日","平成"&amp;DBCS(IF(YEAR(#REF!)=2003,15,IF(YEAR(#REF!)=2004,16,IF(YEAR(#REF!)=2005,17,IF(YEAR(#REF!)=2006,18,"　　")))))&amp;"年"&amp;DBCS(IF(MONTH(#REF!)&lt;10,"　"&amp;MONTH(#REF!),MONTH(#REF!)))&amp;"月"&amp;DBCS(IF(DAY(#REF!)&lt;10,"　"&amp;DAY(#REF!),DAY(#REF!)))&amp;"日")</f>
        <v>#REF!</v>
      </c>
      <c r="F10" s="222"/>
      <c r="G10" s="222"/>
      <c r="H10" s="9" t="s">
        <v>82</v>
      </c>
      <c r="N10" s="28"/>
      <c r="O10" s="28"/>
      <c r="P10" s="28"/>
    </row>
    <row r="11" spans="1:16" ht="24.95" customHeight="1"/>
    <row r="12" spans="1:16" ht="24.95" customHeight="1">
      <c r="A12" s="81" t="s">
        <v>99</v>
      </c>
      <c r="B12" s="223" t="e">
        <f>IF(#REF!=1,"請負金額","委託金額")</f>
        <v>#REF!</v>
      </c>
      <c r="C12" s="223"/>
      <c r="D12" s="30"/>
      <c r="E12" s="9" t="s">
        <v>101</v>
      </c>
      <c r="F12" s="220" t="e">
        <f>IF(ISBLANK(#REF!),"",#REF!*1.05)</f>
        <v>#REF!</v>
      </c>
      <c r="G12" s="220"/>
      <c r="H12" s="73" t="s">
        <v>95</v>
      </c>
    </row>
    <row r="13" spans="1:16" ht="24.95" customHeight="1"/>
    <row r="14" spans="1:16" ht="24.95" customHeight="1">
      <c r="C14" s="221" t="s">
        <v>102</v>
      </c>
      <c r="D14" s="221"/>
      <c r="E14" s="221"/>
      <c r="F14" s="221"/>
      <c r="G14" s="221"/>
      <c r="H14" s="220" t="e">
        <f>IF(ISBLANK(#REF!),"",#REF!*0.05)</f>
        <v>#REF!</v>
      </c>
      <c r="I14" s="220"/>
      <c r="J14" s="9" t="s">
        <v>37</v>
      </c>
    </row>
    <row r="15" spans="1:16" ht="24.95" customHeight="1"/>
    <row r="16" spans="1:16" ht="24.95" customHeight="1">
      <c r="A16" s="10"/>
      <c r="B16" s="33"/>
      <c r="C16" s="33" t="e">
        <f>"上記の"&amp;IF(#REF!=1,"工事","業務")&amp;"について、次の条項によりお請けいたします。"</f>
        <v>#REF!</v>
      </c>
    </row>
    <row r="17" spans="2:12" ht="24.95" customHeight="1"/>
    <row r="18" spans="2:12" ht="24.95" customHeight="1"/>
    <row r="19" spans="2:12" ht="24.95" customHeight="1">
      <c r="B19" s="219" t="s">
        <v>103</v>
      </c>
      <c r="C19" s="219"/>
      <c r="D19" s="219"/>
      <c r="E19" s="219"/>
      <c r="F19" s="219"/>
    </row>
    <row r="20" spans="2:12" ht="24.95" customHeight="1"/>
    <row r="21" spans="2:12" ht="24.95" customHeight="1">
      <c r="C21" s="9" t="s">
        <v>106</v>
      </c>
    </row>
    <row r="22" spans="2:12" ht="24.95" customHeight="1"/>
    <row r="23" spans="2:12" ht="24.95" customHeight="1">
      <c r="F23" s="9" t="e">
        <f>IF(#REF!=1,"乙（請負者） 住 所","乙（委託者） 住 所")</f>
        <v>#REF!</v>
      </c>
      <c r="G23" s="218" t="e">
        <f>#REF!</f>
        <v>#REF!</v>
      </c>
      <c r="H23" s="218"/>
      <c r="I23" s="218"/>
      <c r="J23" s="218"/>
    </row>
    <row r="24" spans="2:12" ht="24.95" customHeight="1">
      <c r="G24" s="34"/>
      <c r="H24" s="34"/>
      <c r="I24" s="34"/>
      <c r="J24" s="34"/>
    </row>
    <row r="25" spans="2:12" ht="24.95" customHeight="1">
      <c r="F25" s="10" t="s">
        <v>104</v>
      </c>
      <c r="G25" s="218" t="e">
        <f>IF(ISBLANK(#REF!),"",#REF!)</f>
        <v>#REF!</v>
      </c>
      <c r="H25" s="218"/>
      <c r="I25" s="218"/>
      <c r="J25" s="218"/>
    </row>
    <row r="26" spans="2:12" ht="24.95" customHeight="1">
      <c r="G26" s="218" t="e">
        <f>IF(ISBLANK(#REF!),"",#REF!)</f>
        <v>#REF!</v>
      </c>
      <c r="H26" s="218"/>
      <c r="I26" s="218"/>
      <c r="J26" s="218"/>
    </row>
    <row r="27" spans="2:12" ht="18.95" customHeight="1"/>
    <row r="28" spans="2:12" ht="18.95" customHeight="1">
      <c r="B28" s="31"/>
    </row>
    <row r="29" spans="2:12" ht="18.95" customHeight="1"/>
    <row r="30" spans="2:12" ht="18.95" customHeight="1">
      <c r="L30" s="10"/>
    </row>
    <row r="31" spans="2:12" ht="18.95" customHeight="1">
      <c r="F31" s="10"/>
      <c r="L31" s="10"/>
    </row>
    <row r="32" spans="2:12" ht="18.95" customHeight="1"/>
    <row r="33" spans="6:6" ht="20.100000000000001" customHeight="1">
      <c r="F33" s="10"/>
    </row>
    <row r="34" spans="6:6" ht="20.100000000000001" customHeight="1"/>
  </sheetData>
  <mergeCells count="13">
    <mergeCell ref="G25:J25"/>
    <mergeCell ref="G26:J26"/>
    <mergeCell ref="B19:F19"/>
    <mergeCell ref="G23:J23"/>
    <mergeCell ref="A1:J1"/>
    <mergeCell ref="H14:I14"/>
    <mergeCell ref="C14:G14"/>
    <mergeCell ref="E9:G9"/>
    <mergeCell ref="E10:G10"/>
    <mergeCell ref="F12:G12"/>
    <mergeCell ref="B9:C9"/>
    <mergeCell ref="B12:C12"/>
    <mergeCell ref="E4:J4"/>
  </mergeCells>
  <phoneticPr fontId="14"/>
  <pageMargins left="0.78333333333333333" right="0.39027777777777778" top="0.98402777777777783" bottom="0.39027777777777778" header="0.51180555555555562" footer="0.51180555555555562"/>
  <pageSetup paperSize="9" scale="98" firstPageNumber="4294963191"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起工伺</vt:lpstr>
      <vt:lpstr>閲覧調書</vt:lpstr>
      <vt:lpstr>質＆回</vt:lpstr>
      <vt:lpstr>Sheet1</vt:lpstr>
      <vt:lpstr>指名（案）</vt:lpstr>
      <vt:lpstr>請書</vt:lpstr>
      <vt:lpstr>閲覧調書!Print_Area</vt:lpstr>
      <vt:lpstr>'指名（案）'!Print_Area</vt:lpstr>
      <vt:lpstr>請書!Print_Area</vt:lpstr>
    </vt:vector>
  </TitlesOfParts>
  <Manager/>
  <Company>白石市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白石市役所</dc:creator>
  <cp:keywords/>
  <dc:description/>
  <cp:lastModifiedBy>財政課07</cp:lastModifiedBy>
  <cp:revision/>
  <cp:lastPrinted>2025-08-11T03:06:23Z</cp:lastPrinted>
  <dcterms:created xsi:type="dcterms:W3CDTF">2003-02-25T00:02:40Z</dcterms:created>
  <dcterms:modified xsi:type="dcterms:W3CDTF">2026-03-01T02:19:57Z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1041-6.4.0.1886</vt:lpwstr>
  </property>
</Properties>
</file>